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5" windowWidth="12480" windowHeight="10095"/>
  </bookViews>
  <sheets>
    <sheet name="Água e Esgoto" sheetId="3" r:id="rId1"/>
    <sheet name="Energia Elétrica" sheetId="4" r:id="rId2"/>
    <sheet name="Copos Plásticos" sheetId="2" r:id="rId3"/>
    <sheet name="Papel" sheetId="5" r:id="rId4"/>
    <sheet name="Processos SPA" sheetId="1" r:id="rId5"/>
  </sheets>
  <calcPr calcId="144525"/>
</workbook>
</file>

<file path=xl/calcChain.xml><?xml version="1.0" encoding="utf-8"?>
<calcChain xmlns="http://schemas.openxmlformats.org/spreadsheetml/2006/main">
  <c r="U10" i="3" l="1"/>
  <c r="V10" i="3"/>
  <c r="W10" i="3"/>
  <c r="X10" i="3"/>
  <c r="Y10" i="3"/>
  <c r="Z10" i="3"/>
  <c r="AA10" i="3"/>
  <c r="AB10" i="3"/>
  <c r="AC10" i="3"/>
  <c r="AD10" i="3"/>
  <c r="AE10" i="3"/>
  <c r="AF10" i="3"/>
  <c r="T10" i="3"/>
  <c r="D10" i="3"/>
  <c r="E10" i="3"/>
  <c r="F10" i="3"/>
  <c r="G10" i="3"/>
  <c r="H10" i="3"/>
  <c r="I10" i="3"/>
  <c r="J10" i="3"/>
  <c r="K10" i="3"/>
  <c r="L10" i="3"/>
  <c r="M10" i="3"/>
  <c r="N10" i="3"/>
  <c r="C10" i="3"/>
  <c r="O10" i="3"/>
  <c r="AF4" i="3"/>
  <c r="AF5" i="3"/>
  <c r="AF6" i="3"/>
  <c r="AF7" i="3"/>
  <c r="AF8" i="3"/>
  <c r="AF9" i="3"/>
  <c r="O47" i="3"/>
  <c r="P47" i="3"/>
  <c r="O4" i="3"/>
  <c r="O5" i="3"/>
  <c r="O6" i="3"/>
  <c r="O7" i="3"/>
  <c r="O8" i="3"/>
  <c r="O9" i="3"/>
  <c r="N64" i="3" l="1"/>
  <c r="O43" i="3"/>
  <c r="P43" i="3"/>
  <c r="O44" i="3"/>
  <c r="P44" i="3"/>
  <c r="O45" i="3"/>
  <c r="P45" i="3"/>
  <c r="O46" i="3"/>
  <c r="P46" i="3"/>
  <c r="N57" i="3"/>
  <c r="L4" i="1" l="1"/>
  <c r="L5" i="1"/>
  <c r="L6" i="1"/>
  <c r="L7" i="1"/>
  <c r="L3" i="1"/>
  <c r="K4" i="1"/>
  <c r="K5" i="1"/>
  <c r="K6" i="1"/>
  <c r="A6" i="1" s="1"/>
  <c r="K7" i="1"/>
  <c r="K3" i="1"/>
  <c r="A4" i="1" s="1"/>
  <c r="A5" i="1"/>
  <c r="A7" i="1" l="1"/>
  <c r="AG23" i="5"/>
  <c r="AG21" i="5"/>
  <c r="AH20" i="5"/>
  <c r="AG19" i="5"/>
  <c r="AG17" i="5"/>
  <c r="AG15" i="5"/>
  <c r="AG11" i="5"/>
  <c r="AH10" i="5"/>
  <c r="AG9" i="5"/>
  <c r="AH8" i="5"/>
  <c r="AG7" i="5"/>
  <c r="AH6" i="5"/>
  <c r="AG5" i="5"/>
  <c r="AG3" i="5"/>
  <c r="AH2" i="5"/>
  <c r="Q20" i="5"/>
  <c r="Q16" i="5"/>
  <c r="Q18" i="5"/>
  <c r="Q8" i="5"/>
  <c r="Q6" i="5"/>
  <c r="Q4" i="5"/>
  <c r="Q2" i="5"/>
  <c r="AH4" i="5" l="1"/>
  <c r="AH18" i="5"/>
  <c r="AH16" i="5"/>
  <c r="AH22" i="5"/>
  <c r="AH14" i="5"/>
  <c r="P15" i="5"/>
  <c r="P16" i="5"/>
  <c r="P17" i="5"/>
  <c r="P18" i="5"/>
  <c r="P19" i="5"/>
  <c r="P20" i="5"/>
  <c r="P21" i="5"/>
  <c r="P22" i="5"/>
  <c r="P23" i="5"/>
  <c r="P14" i="5"/>
  <c r="P3" i="5"/>
  <c r="P4" i="5"/>
  <c r="P5" i="5"/>
  <c r="P6" i="5"/>
  <c r="P7" i="5"/>
  <c r="P8" i="5"/>
  <c r="P9" i="5"/>
  <c r="P10" i="5"/>
  <c r="P11" i="5"/>
  <c r="P2" i="5"/>
  <c r="Q14" i="5" s="1"/>
  <c r="Q10" i="5" l="1"/>
  <c r="Q22" i="5"/>
  <c r="O3" i="2"/>
  <c r="O4" i="2"/>
  <c r="O5" i="2"/>
  <c r="O6" i="2"/>
  <c r="O7" i="2"/>
  <c r="O15" i="2" l="1"/>
  <c r="O14" i="2"/>
  <c r="O13" i="2"/>
  <c r="O12" i="2"/>
  <c r="O11" i="2"/>
</calcChain>
</file>

<file path=xl/sharedStrings.xml><?xml version="1.0" encoding="utf-8"?>
<sst xmlns="http://schemas.openxmlformats.org/spreadsheetml/2006/main" count="298" uniqueCount="68">
  <si>
    <t>ANO</t>
  </si>
  <si>
    <t>PROCESSO_DIGITAL</t>
  </si>
  <si>
    <t>PROCESSO_FISICO</t>
  </si>
  <si>
    <t>PROTOCOLO</t>
  </si>
  <si>
    <t>PROTOCOLO_DIGITAL</t>
  </si>
  <si>
    <t>CORRESPONDENCIA</t>
  </si>
  <si>
    <t>TOTAL DIGITAL</t>
  </si>
  <si>
    <t>TOTAL FÍSICO</t>
  </si>
  <si>
    <t>TOTAL</t>
  </si>
  <si>
    <t>% DIGITAL</t>
  </si>
  <si>
    <t>% FÍSICO</t>
  </si>
  <si>
    <t>Consumo de Água e Esgoto em m³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</si>
  <si>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</si>
  <si>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</si>
  <si>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</si>
  <si>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</si>
  <si>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</si>
  <si>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</si>
  <si>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</si>
  <si>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</si>
  <si>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</si>
  <si>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</si>
  <si>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</si>
  <si>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</si>
  <si>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</si>
  <si>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</si>
  <si>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Per capita</t>
  </si>
  <si>
    <t>por m²</t>
  </si>
  <si>
    <t>Gastos Água e Esgoto</t>
  </si>
  <si>
    <t>Consumo Energia Elétrica em kWh - UFSC + HU</t>
  </si>
  <si>
    <t>m²</t>
  </si>
  <si>
    <t>Gastos Energia Elétrica - UFSC + HU</t>
  </si>
  <si>
    <t>Total Per Capta</t>
  </si>
  <si>
    <t>Gasto com Copo Plástico 180 ml</t>
  </si>
  <si>
    <t>Janeiro R$</t>
  </si>
  <si>
    <t>Fevereiro R$</t>
  </si>
  <si>
    <t>Março R$</t>
  </si>
  <si>
    <t>Abril R$</t>
  </si>
  <si>
    <t>Maio R$</t>
  </si>
  <si>
    <t>Junho R$</t>
  </si>
  <si>
    <t>Julho R$</t>
  </si>
  <si>
    <t>Agosto R$</t>
  </si>
  <si>
    <t>Setembro R$</t>
  </si>
  <si>
    <t>Outubro R$</t>
  </si>
  <si>
    <t>Novembro R$</t>
  </si>
  <si>
    <t>Dezembro R$</t>
  </si>
  <si>
    <t>Per Capta</t>
  </si>
  <si>
    <t>Gasto com Copo Plástico 50 mL</t>
  </si>
  <si>
    <t>Consumo Copo Plástico 180 mL - Unidades</t>
  </si>
  <si>
    <t>Consumo Copo Plástico 50 mL - Unidades</t>
  </si>
  <si>
    <t>Papel Branco</t>
  </si>
  <si>
    <t>Consumo</t>
  </si>
  <si>
    <t>Despesa</t>
  </si>
  <si>
    <t>Papel Reciclado</t>
  </si>
  <si>
    <t>$5.258,25</t>
  </si>
  <si>
    <t>$5.643,00</t>
  </si>
  <si>
    <t>$4.773,75</t>
  </si>
  <si>
    <t>$5.885,25</t>
  </si>
  <si>
    <t>$6.954,00</t>
  </si>
  <si>
    <t>$4.118,25</t>
  </si>
  <si>
    <t>$8.991,75</t>
  </si>
  <si>
    <t>$8.892,00</t>
  </si>
  <si>
    <t>$7.752,00</t>
  </si>
  <si>
    <t>$9.319,50</t>
  </si>
  <si>
    <t>$6.726,00</t>
  </si>
  <si>
    <t>Proporções</t>
  </si>
  <si>
    <t>--</t>
  </si>
  <si>
    <t>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</si>
</sst>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$&quot;#,##0.00;[Red]\-&quot;R$&quot;#,##0.00"/>
    <numFmt numFmtId="165" formatCode="0.0%"/>
    <numFmt numFmtId="166" formatCode="&quot;R$&quot;#,##0.00"/>
    <numFmt numFmtId="167" formatCode="&quot;R$&quot;\ #,##0.00"/>
    <numFmt numFmtId="168" formatCode="_-[$R$-416]\ * #,##0.00_-;\-[$R$-416]\ * #,##0.00_-;_-[$R$-416]\ * &quot;-&quot;??_-;_-@_-"/>
    <numFmt numFmtId="170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333333"/>
      <name val="Verdana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wrapText="1"/>
    </xf>
    <xf numFmtId="1" fontId="2" fillId="0" borderId="5" xfId="0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right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0" fillId="7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166" fontId="0" fillId="3" borderId="7" xfId="0" applyNumberForma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right" wrapText="1"/>
    </xf>
    <xf numFmtId="3" fontId="2" fillId="9" borderId="7" xfId="0" applyNumberFormat="1" applyFont="1" applyFill="1" applyBorder="1" applyAlignment="1">
      <alignment horizontal="right" wrapText="1"/>
    </xf>
    <xf numFmtId="3" fontId="2" fillId="3" borderId="7" xfId="0" applyNumberFormat="1" applyFont="1" applyFill="1" applyBorder="1" applyAlignment="1">
      <alignment horizontal="right" wrapText="1"/>
    </xf>
    <xf numFmtId="0" fontId="0" fillId="9" borderId="7" xfId="0" applyFill="1" applyBorder="1" applyAlignment="1">
      <alignment wrapText="1"/>
    </xf>
    <xf numFmtId="0" fontId="2" fillId="9" borderId="7" xfId="0" applyFont="1" applyFill="1" applyBorder="1" applyAlignment="1">
      <alignment wrapText="1"/>
    </xf>
    <xf numFmtId="3" fontId="2" fillId="9" borderId="7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166" fontId="2" fillId="9" borderId="14" xfId="0" applyNumberFormat="1" applyFont="1" applyFill="1" applyBorder="1" applyAlignment="1">
      <alignment horizontal="center" vertical="center" wrapText="1"/>
    </xf>
    <xf numFmtId="166" fontId="2" fillId="9" borderId="15" xfId="0" applyNumberFormat="1" applyFont="1" applyFill="1" applyBorder="1" applyAlignment="1">
      <alignment horizontal="center" vertical="center" wrapText="1"/>
    </xf>
    <xf numFmtId="166" fontId="2" fillId="9" borderId="16" xfId="0" applyNumberFormat="1" applyFont="1" applyFill="1" applyBorder="1" applyAlignment="1">
      <alignment horizontal="center" vertical="center" wrapText="1"/>
    </xf>
    <xf numFmtId="166" fontId="2" fillId="3" borderId="17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166" fontId="2" fillId="3" borderId="18" xfId="0" applyNumberFormat="1" applyFont="1" applyFill="1" applyBorder="1" applyAlignment="1">
      <alignment horizontal="center" vertical="center" wrapText="1"/>
    </xf>
    <xf numFmtId="166" fontId="2" fillId="9" borderId="17" xfId="0" applyNumberFormat="1" applyFont="1" applyFill="1" applyBorder="1" applyAlignment="1">
      <alignment horizontal="center" vertical="center" wrapText="1"/>
    </xf>
    <xf numFmtId="166" fontId="2" fillId="9" borderId="0" xfId="0" applyNumberFormat="1" applyFont="1" applyFill="1" applyBorder="1" applyAlignment="1">
      <alignment horizontal="center" vertical="center" wrapText="1"/>
    </xf>
    <xf numFmtId="166" fontId="2" fillId="9" borderId="18" xfId="0" applyNumberFormat="1" applyFont="1" applyFill="1" applyBorder="1" applyAlignment="1">
      <alignment horizontal="center" vertical="center" wrapText="1"/>
    </xf>
    <xf numFmtId="166" fontId="2" fillId="9" borderId="19" xfId="0" applyNumberFormat="1" applyFont="1" applyFill="1" applyBorder="1" applyAlignment="1">
      <alignment horizontal="center" vertical="center" wrapText="1"/>
    </xf>
    <xf numFmtId="166" fontId="2" fillId="9" borderId="20" xfId="0" applyNumberFormat="1" applyFont="1" applyFill="1" applyBorder="1" applyAlignment="1">
      <alignment horizontal="center" vertical="center" wrapText="1"/>
    </xf>
    <xf numFmtId="166" fontId="2" fillId="9" borderId="21" xfId="0" applyNumberFormat="1" applyFont="1" applyFill="1" applyBorder="1" applyAlignment="1">
      <alignment horizontal="center" vertical="center" wrapText="1"/>
    </xf>
    <xf numFmtId="166" fontId="2" fillId="9" borderId="7" xfId="0" applyNumberFormat="1" applyFont="1" applyFill="1" applyBorder="1" applyAlignment="1">
      <alignment horizontal="center" vertical="center" wrapText="1"/>
    </xf>
    <xf numFmtId="166" fontId="2" fillId="9" borderId="23" xfId="0" applyNumberFormat="1" applyFont="1" applyFill="1" applyBorder="1" applyAlignment="1">
      <alignment horizontal="center" vertical="center" wrapText="1"/>
    </xf>
    <xf numFmtId="166" fontId="2" fillId="9" borderId="24" xfId="0" applyNumberFormat="1" applyFont="1" applyFill="1" applyBorder="1" applyAlignment="1">
      <alignment horizontal="center" vertical="center" wrapText="1"/>
    </xf>
    <xf numFmtId="166" fontId="2" fillId="9" borderId="25" xfId="0" applyNumberFormat="1" applyFont="1" applyFill="1" applyBorder="1" applyAlignment="1">
      <alignment horizontal="center" vertical="center" wrapText="1"/>
    </xf>
    <xf numFmtId="166" fontId="2" fillId="3" borderId="26" xfId="0" applyNumberFormat="1" applyFont="1" applyFill="1" applyBorder="1" applyAlignment="1">
      <alignment horizontal="center" vertical="center" wrapText="1"/>
    </xf>
    <xf numFmtId="166" fontId="2" fillId="3" borderId="27" xfId="0" applyNumberFormat="1" applyFont="1" applyFill="1" applyBorder="1" applyAlignment="1">
      <alignment horizontal="center" vertical="center" wrapText="1"/>
    </xf>
    <xf numFmtId="166" fontId="2" fillId="9" borderId="26" xfId="0" applyNumberFormat="1" applyFont="1" applyFill="1" applyBorder="1" applyAlignment="1">
      <alignment horizontal="center" vertical="center" wrapText="1"/>
    </xf>
    <xf numFmtId="166" fontId="2" fillId="9" borderId="27" xfId="0" applyNumberFormat="1" applyFont="1" applyFill="1" applyBorder="1" applyAlignment="1">
      <alignment horizontal="center" vertical="center" wrapText="1"/>
    </xf>
    <xf numFmtId="166" fontId="2" fillId="9" borderId="28" xfId="0" applyNumberFormat="1" applyFont="1" applyFill="1" applyBorder="1" applyAlignment="1">
      <alignment horizontal="center" vertical="center" wrapText="1"/>
    </xf>
    <xf numFmtId="166" fontId="2" fillId="9" borderId="29" xfId="0" applyNumberFormat="1" applyFont="1" applyFill="1" applyBorder="1" applyAlignment="1">
      <alignment horizontal="center" vertical="center" wrapText="1"/>
    </xf>
    <xf numFmtId="166" fontId="2" fillId="9" borderId="30" xfId="0" applyNumberFormat="1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167" fontId="2" fillId="12" borderId="34" xfId="0" applyNumberFormat="1" applyFont="1" applyFill="1" applyBorder="1" applyAlignment="1">
      <alignment horizontal="center" vertical="center" wrapText="1"/>
    </xf>
    <xf numFmtId="1" fontId="2" fillId="12" borderId="34" xfId="0" applyNumberFormat="1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65" fontId="2" fillId="12" borderId="34" xfId="1" applyNumberFormat="1" applyFont="1" applyFill="1" applyBorder="1" applyAlignment="1">
      <alignment horizontal="center" vertical="center" wrapText="1"/>
    </xf>
    <xf numFmtId="165" fontId="2" fillId="12" borderId="34" xfId="1" quotePrefix="1" applyNumberFormat="1" applyFont="1" applyFill="1" applyBorder="1" applyAlignment="1">
      <alignment horizontal="center" vertical="center" wrapText="1"/>
    </xf>
    <xf numFmtId="168" fontId="2" fillId="9" borderId="7" xfId="0" applyNumberFormat="1" applyFont="1" applyFill="1" applyBorder="1" applyAlignment="1">
      <alignment horizontal="center" vertical="center" wrapText="1"/>
    </xf>
    <xf numFmtId="168" fontId="2" fillId="3" borderId="7" xfId="0" applyNumberFormat="1" applyFont="1" applyFill="1" applyBorder="1" applyAlignment="1">
      <alignment horizontal="center" vertical="center" wrapText="1"/>
    </xf>
    <xf numFmtId="168" fontId="0" fillId="3" borderId="7" xfId="0" applyNumberFormat="1" applyFill="1" applyBorder="1" applyAlignment="1">
      <alignment horizontal="center" vertical="center" wrapText="1"/>
    </xf>
    <xf numFmtId="165" fontId="0" fillId="0" borderId="0" xfId="0" applyNumberFormat="1"/>
    <xf numFmtId="168" fontId="0" fillId="0" borderId="0" xfId="0" applyNumberFormat="1"/>
    <xf numFmtId="3" fontId="0" fillId="0" borderId="0" xfId="0" applyNumberFormat="1"/>
    <xf numFmtId="0" fontId="0" fillId="0" borderId="39" xfId="0" applyBorder="1" applyAlignment="1">
      <alignment horizontal="center" vertical="center"/>
    </xf>
    <xf numFmtId="10" fontId="0" fillId="0" borderId="39" xfId="0" applyNumberFormat="1" applyBorder="1" applyAlignment="1">
      <alignment horizontal="center" vertical="center"/>
    </xf>
    <xf numFmtId="10" fontId="0" fillId="0" borderId="40" xfId="0" applyNumberFormat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7" fillId="13" borderId="3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70" fontId="2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 applyAlignment="1">
      <alignment horizontal="center"/>
    </xf>
    <xf numFmtId="10" fontId="0" fillId="0" borderId="44" xfId="0" applyNumberFormat="1" applyBorder="1" applyAlignment="1">
      <alignment horizontal="center" vertical="center"/>
    </xf>
    <xf numFmtId="0" fontId="0" fillId="0" borderId="45" xfId="0" applyBorder="1"/>
    <xf numFmtId="10" fontId="0" fillId="0" borderId="41" xfId="0" applyNumberFormat="1" applyBorder="1" applyAlignment="1">
      <alignment horizontal="center" vertical="center"/>
    </xf>
    <xf numFmtId="0" fontId="0" fillId="0" borderId="41" xfId="0" applyBorder="1"/>
    <xf numFmtId="0" fontId="0" fillId="0" borderId="44" xfId="0" applyBorder="1" applyAlignment="1">
      <alignment horizontal="center" vertical="center"/>
    </xf>
    <xf numFmtId="167" fontId="0" fillId="7" borderId="7" xfId="0" applyNumberFormat="1" applyFill="1" applyBorder="1" applyAlignment="1">
      <alignment horizontal="center" vertical="center" wrapText="1"/>
    </xf>
    <xf numFmtId="167" fontId="0" fillId="3" borderId="7" xfId="0" applyNumberForma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Consumo Mensal de</a:t>
            </a:r>
            <a:r>
              <a:rPr lang="en-US" b="0" baseline="0"/>
              <a:t> Água e Esgoto (m³) - 2013 a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Esgoto'!$C$4:$N$4</c:f>
              <c:numCache>
                <c:formatCode>0</c:formatCode>
                <c:ptCount val="12"/>
                <c:pt idx="0">
                  <c:v>35231</c:v>
                </c:pt>
                <c:pt idx="1">
                  <c:v>34578</c:v>
                </c:pt>
                <c:pt idx="2">
                  <c:v>31881</c:v>
                </c:pt>
                <c:pt idx="3">
                  <c:v>33792</c:v>
                </c:pt>
                <c:pt idx="4">
                  <c:v>32679</c:v>
                </c:pt>
                <c:pt idx="5">
                  <c:v>32879</c:v>
                </c:pt>
                <c:pt idx="6">
                  <c:v>29446</c:v>
                </c:pt>
                <c:pt idx="7">
                  <c:v>31335</c:v>
                </c:pt>
                <c:pt idx="8">
                  <c:v>36454</c:v>
                </c:pt>
                <c:pt idx="9">
                  <c:v>33655</c:v>
                </c:pt>
                <c:pt idx="10">
                  <c:v>34826</c:v>
                </c:pt>
                <c:pt idx="11">
                  <c:v>32769</c:v>
                </c:pt>
              </c:numCache>
            </c:numRef>
          </c:val>
        </c:ser>
        <c:ser>
          <c:idx val="1"/>
          <c:order val="1"/>
          <c:tx>
            <c:strRef>
              <c:f>'Água e Esgoto'!$B$5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Esgoto'!$C$5:$N$5</c:f>
              <c:numCache>
                <c:formatCode>0</c:formatCode>
                <c:ptCount val="12"/>
                <c:pt idx="0">
                  <c:v>26911</c:v>
                </c:pt>
                <c:pt idx="1">
                  <c:v>17644</c:v>
                </c:pt>
                <c:pt idx="2">
                  <c:v>27801</c:v>
                </c:pt>
                <c:pt idx="3">
                  <c:v>28344</c:v>
                </c:pt>
                <c:pt idx="4">
                  <c:v>36030</c:v>
                </c:pt>
                <c:pt idx="5">
                  <c:v>32911</c:v>
                </c:pt>
                <c:pt idx="6">
                  <c:v>31667</c:v>
                </c:pt>
                <c:pt idx="7">
                  <c:v>31046</c:v>
                </c:pt>
                <c:pt idx="8">
                  <c:v>38015</c:v>
                </c:pt>
                <c:pt idx="9">
                  <c:v>37640</c:v>
                </c:pt>
                <c:pt idx="10">
                  <c:v>39725</c:v>
                </c:pt>
                <c:pt idx="11">
                  <c:v>34214</c:v>
                </c:pt>
              </c:numCache>
            </c:numRef>
          </c:val>
        </c:ser>
        <c:ser>
          <c:idx val="2"/>
          <c:order val="2"/>
          <c:tx>
            <c:strRef>
              <c:f>'Água e Esgoto'!$B$6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Esgoto'!$C$6:$N$6</c:f>
              <c:numCache>
                <c:formatCode>0</c:formatCode>
                <c:ptCount val="12"/>
                <c:pt idx="0">
                  <c:v>31706</c:v>
                </c:pt>
                <c:pt idx="1">
                  <c:v>34401</c:v>
                </c:pt>
                <c:pt idx="2">
                  <c:v>33386</c:v>
                </c:pt>
                <c:pt idx="3">
                  <c:v>38207</c:v>
                </c:pt>
                <c:pt idx="4">
                  <c:v>40841</c:v>
                </c:pt>
                <c:pt idx="5">
                  <c:v>35867</c:v>
                </c:pt>
                <c:pt idx="6">
                  <c:v>34254</c:v>
                </c:pt>
                <c:pt idx="7">
                  <c:v>33942</c:v>
                </c:pt>
                <c:pt idx="8">
                  <c:v>36379</c:v>
                </c:pt>
                <c:pt idx="9">
                  <c:v>36227</c:v>
                </c:pt>
                <c:pt idx="10">
                  <c:v>36704</c:v>
                </c:pt>
                <c:pt idx="11">
                  <c:v>33002</c:v>
                </c:pt>
              </c:numCache>
            </c:numRef>
          </c:val>
        </c:ser>
        <c:ser>
          <c:idx val="3"/>
          <c:order val="3"/>
          <c:tx>
            <c:strRef>
              <c:f>'Água e Esgoto'!$B$7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Esgoto'!$C$7:$N$7</c:f>
              <c:numCache>
                <c:formatCode>0</c:formatCode>
                <c:ptCount val="12"/>
                <c:pt idx="0">
                  <c:v>27870</c:v>
                </c:pt>
                <c:pt idx="1">
                  <c:v>29796</c:v>
                </c:pt>
                <c:pt idx="2">
                  <c:v>31602</c:v>
                </c:pt>
                <c:pt idx="3">
                  <c:v>32717</c:v>
                </c:pt>
                <c:pt idx="4">
                  <c:v>37952</c:v>
                </c:pt>
                <c:pt idx="5">
                  <c:v>32785</c:v>
                </c:pt>
                <c:pt idx="6">
                  <c:v>40193</c:v>
                </c:pt>
                <c:pt idx="7">
                  <c:v>35418</c:v>
                </c:pt>
                <c:pt idx="8">
                  <c:v>36754</c:v>
                </c:pt>
                <c:pt idx="9">
                  <c:v>36813</c:v>
                </c:pt>
                <c:pt idx="10">
                  <c:v>36585</c:v>
                </c:pt>
                <c:pt idx="11">
                  <c:v>34830</c:v>
                </c:pt>
              </c:numCache>
            </c:numRef>
          </c:val>
        </c:ser>
        <c:ser>
          <c:idx val="4"/>
          <c:order val="4"/>
          <c:tx>
            <c:strRef>
              <c:f>'Água e Esgoto'!$B$8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Esgoto'!$C$8:$N$8</c:f>
              <c:numCache>
                <c:formatCode>0</c:formatCode>
                <c:ptCount val="12"/>
                <c:pt idx="0">
                  <c:v>32361</c:v>
                </c:pt>
                <c:pt idx="1">
                  <c:v>32052</c:v>
                </c:pt>
                <c:pt idx="2">
                  <c:v>35207</c:v>
                </c:pt>
                <c:pt idx="3">
                  <c:v>38625</c:v>
                </c:pt>
                <c:pt idx="4">
                  <c:v>36724</c:v>
                </c:pt>
                <c:pt idx="5">
                  <c:v>38214</c:v>
                </c:pt>
                <c:pt idx="6">
                  <c:v>33608</c:v>
                </c:pt>
                <c:pt idx="7">
                  <c:v>31599</c:v>
                </c:pt>
                <c:pt idx="8">
                  <c:v>34640</c:v>
                </c:pt>
                <c:pt idx="9">
                  <c:v>20486</c:v>
                </c:pt>
                <c:pt idx="10">
                  <c:v>22585</c:v>
                </c:pt>
                <c:pt idx="11">
                  <c:v>20774</c:v>
                </c:pt>
              </c:numCache>
            </c:numRef>
          </c:val>
        </c:ser>
        <c:ser>
          <c:idx val="5"/>
          <c:order val="5"/>
          <c:tx>
            <c:strRef>
              <c:f>'Água e Esgoto'!$B$9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Esgoto'!$C$9:$N$9</c:f>
              <c:numCache>
                <c:formatCode>0</c:formatCode>
                <c:ptCount val="12"/>
                <c:pt idx="0">
                  <c:v>15387</c:v>
                </c:pt>
                <c:pt idx="1">
                  <c:v>23681</c:v>
                </c:pt>
                <c:pt idx="2">
                  <c:v>24563</c:v>
                </c:pt>
                <c:pt idx="3">
                  <c:v>24084</c:v>
                </c:pt>
                <c:pt idx="4">
                  <c:v>25041</c:v>
                </c:pt>
                <c:pt idx="5">
                  <c:v>25599</c:v>
                </c:pt>
                <c:pt idx="6">
                  <c:v>23224</c:v>
                </c:pt>
                <c:pt idx="7">
                  <c:v>24070</c:v>
                </c:pt>
                <c:pt idx="8">
                  <c:v>24287</c:v>
                </c:pt>
                <c:pt idx="9">
                  <c:v>24586</c:v>
                </c:pt>
                <c:pt idx="10">
                  <c:v>23916</c:v>
                </c:pt>
                <c:pt idx="11">
                  <c:v>22682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89216"/>
        <c:axId val="132186112"/>
      </c:barChart>
      <c:catAx>
        <c:axId val="7328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86112"/>
        <c:crosses val="autoZero"/>
        <c:auto val="1"/>
        <c:lblAlgn val="ctr"/>
        <c:lblOffset val="100"/>
        <c:noMultiLvlLbl val="0"/>
      </c:catAx>
      <c:valAx>
        <c:axId val="132186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3289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b="0"/>
              <a:t>Gasto Anual com Energia Elétrica (kWh) - 2013 a 2018*</a:t>
            </a:r>
          </a:p>
          <a:p>
            <a:pPr algn="ctr">
              <a:defRPr/>
            </a:pPr>
            <a:r>
              <a:rPr lang="en-US" sz="1050" b="0"/>
              <a:t>*</a:t>
            </a:r>
            <a:r>
              <a:rPr lang="en-US" sz="900" b="0"/>
              <a:t> 2º trimestre de 2018</a:t>
            </a:r>
            <a:endParaRPr lang="pt-BR" sz="900" b="0"/>
          </a:p>
        </c:rich>
      </c:tx>
      <c:layout>
        <c:manualLayout>
          <c:xMode val="edge"/>
          <c:yMode val="edge"/>
          <c:x val="0.20377206796518857"/>
          <c:y val="3.703716492800063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'Energia Elétrica'!$AF$3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'Energia Elétrica'!$S$4:$S$9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'Energia Elétrica'!$AF$4:$AF$9</c:f>
              <c:numCache>
                <c:formatCode>_-[$R$-416]\ * #,##0.00_-;\-[$R$-416]\ * #,##0.00_-;_-[$R$-416]\ * "-"??_-;_-@_-</c:formatCode>
                <c:ptCount val="6"/>
                <c:pt idx="0">
                  <c:v>10264570.939999999</c:v>
                </c:pt>
                <c:pt idx="1">
                  <c:v>12597179.390000001</c:v>
                </c:pt>
                <c:pt idx="2">
                  <c:v>18631331.57</c:v>
                </c:pt>
                <c:pt idx="3">
                  <c:v>18139984.219999999</c:v>
                </c:pt>
                <c:pt idx="4">
                  <c:v>18414402.309999999</c:v>
                </c:pt>
                <c:pt idx="5">
                  <c:v>8339157.3100000005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160"/>
        <c:axId val="131812160"/>
      </c:barChart>
      <c:catAx>
        <c:axId val="1318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12160"/>
        <c:crosses val="autoZero"/>
        <c:auto val="1"/>
        <c:lblAlgn val="ctr"/>
        <c:lblOffset val="100"/>
        <c:noMultiLvlLbl val="0"/>
      </c:catAx>
      <c:valAx>
        <c:axId val="131812160"/>
        <c:scaling>
          <c:orientation val="minMax"/>
        </c:scaling>
        <c:delete val="0"/>
        <c:axPos val="l"/>
        <c:majorGridlines/>
        <c:numFmt formatCode="_-[$R$-416]\ * #,##0.00_-;\-[$R$-416]\ * #,##0.00_-;_-[$R$-416]\ * &quot;-&quot;??_-;_-@_-" sourceLinked="1"/>
        <c:majorTickMark val="out"/>
        <c:minorTickMark val="none"/>
        <c:tickLblPos val="nextTo"/>
        <c:crossAx val="131868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Consumo de Copo Plástico 180 ml (unid) - 2013 a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'Copos Plásticos'!$B$3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'Copos Plásticos'!$C$2:$N$2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Plásticos'!$C$3:$N$3</c:f>
              <c:numCache>
                <c:formatCode>General</c:formatCode>
                <c:ptCount val="12"/>
                <c:pt idx="0">
                  <c:v>71900</c:v>
                </c:pt>
                <c:pt idx="1">
                  <c:v>76700</c:v>
                </c:pt>
                <c:pt idx="2">
                  <c:v>105300</c:v>
                </c:pt>
                <c:pt idx="3">
                  <c:v>124800</c:v>
                </c:pt>
                <c:pt idx="4">
                  <c:v>156600</c:v>
                </c:pt>
                <c:pt idx="5">
                  <c:v>121700</c:v>
                </c:pt>
                <c:pt idx="6">
                  <c:v>130600</c:v>
                </c:pt>
                <c:pt idx="7">
                  <c:v>122700</c:v>
                </c:pt>
                <c:pt idx="8">
                  <c:v>108500</c:v>
                </c:pt>
                <c:pt idx="9">
                  <c:v>148900</c:v>
                </c:pt>
                <c:pt idx="10">
                  <c:v>160700</c:v>
                </c:pt>
                <c:pt idx="11">
                  <c:v>96700</c:v>
                </c:pt>
              </c:numCache>
            </c:numRef>
          </c:val>
        </c:ser>
        <c:ser>
          <c:idx val="1"/>
          <c:order val="1"/>
          <c:tx>
            <c:strRef>
              <c:f>'Copos Plásticos'!$B$4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'Copos Plásticos'!$C$2:$N$2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Plásticos'!$C$4:$N$4</c:f>
              <c:numCache>
                <c:formatCode>General</c:formatCode>
                <c:ptCount val="12"/>
                <c:pt idx="0">
                  <c:v>69000</c:v>
                </c:pt>
                <c:pt idx="1">
                  <c:v>125300</c:v>
                </c:pt>
                <c:pt idx="2">
                  <c:v>109000</c:v>
                </c:pt>
                <c:pt idx="3">
                  <c:v>47300</c:v>
                </c:pt>
                <c:pt idx="4">
                  <c:v>186100</c:v>
                </c:pt>
                <c:pt idx="5">
                  <c:v>62300</c:v>
                </c:pt>
                <c:pt idx="6">
                  <c:v>114400</c:v>
                </c:pt>
                <c:pt idx="7">
                  <c:v>85900</c:v>
                </c:pt>
                <c:pt idx="8">
                  <c:v>121300</c:v>
                </c:pt>
                <c:pt idx="9">
                  <c:v>121000</c:v>
                </c:pt>
                <c:pt idx="10">
                  <c:v>107800</c:v>
                </c:pt>
                <c:pt idx="11">
                  <c:v>85400</c:v>
                </c:pt>
              </c:numCache>
            </c:numRef>
          </c:val>
        </c:ser>
        <c:ser>
          <c:idx val="2"/>
          <c:order val="2"/>
          <c:tx>
            <c:strRef>
              <c:f>'Copos Plásticos'!$B$5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'Copos Plásticos'!$C$2:$N$2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Plásticos'!$C$5:$N$5</c:f>
              <c:numCache>
                <c:formatCode>General</c:formatCode>
                <c:ptCount val="12"/>
                <c:pt idx="0">
                  <c:v>59900</c:v>
                </c:pt>
                <c:pt idx="1">
                  <c:v>95200</c:v>
                </c:pt>
                <c:pt idx="2">
                  <c:v>99000</c:v>
                </c:pt>
                <c:pt idx="3">
                  <c:v>83900</c:v>
                </c:pt>
                <c:pt idx="4">
                  <c:v>86300</c:v>
                </c:pt>
                <c:pt idx="5">
                  <c:v>102100</c:v>
                </c:pt>
                <c:pt idx="6">
                  <c:v>67700</c:v>
                </c:pt>
                <c:pt idx="7">
                  <c:v>94000</c:v>
                </c:pt>
                <c:pt idx="8">
                  <c:v>80700</c:v>
                </c:pt>
                <c:pt idx="9">
                  <c:v>80800</c:v>
                </c:pt>
                <c:pt idx="10">
                  <c:v>84600</c:v>
                </c:pt>
                <c:pt idx="11">
                  <c:v>85300</c:v>
                </c:pt>
              </c:numCache>
            </c:numRef>
          </c:val>
        </c:ser>
        <c:ser>
          <c:idx val="3"/>
          <c:order val="3"/>
          <c:tx>
            <c:strRef>
              <c:f>'Copos Plásticos'!$B$6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'Copos Plásticos'!$C$2:$N$2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Plásticos'!$C$6:$N$6</c:f>
              <c:numCache>
                <c:formatCode>General</c:formatCode>
                <c:ptCount val="12"/>
                <c:pt idx="0">
                  <c:v>51400</c:v>
                </c:pt>
                <c:pt idx="1">
                  <c:v>63500</c:v>
                </c:pt>
                <c:pt idx="2">
                  <c:v>11900</c:v>
                </c:pt>
                <c:pt idx="3">
                  <c:v>44000</c:v>
                </c:pt>
                <c:pt idx="4">
                  <c:v>79300</c:v>
                </c:pt>
                <c:pt idx="5">
                  <c:v>94000</c:v>
                </c:pt>
                <c:pt idx="6">
                  <c:v>86500</c:v>
                </c:pt>
                <c:pt idx="7">
                  <c:v>96500</c:v>
                </c:pt>
                <c:pt idx="8">
                  <c:v>79400</c:v>
                </c:pt>
                <c:pt idx="9">
                  <c:v>92700</c:v>
                </c:pt>
                <c:pt idx="10">
                  <c:v>59900</c:v>
                </c:pt>
                <c:pt idx="11">
                  <c:v>71900</c:v>
                </c:pt>
              </c:numCache>
            </c:numRef>
          </c:val>
        </c:ser>
        <c:ser>
          <c:idx val="4"/>
          <c:order val="4"/>
          <c:tx>
            <c:strRef>
              <c:f>'Copos Plásticos'!$B$7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'Copos Plásticos'!$C$2:$N$2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Plásticos'!$C$7:$N$7</c:f>
              <c:numCache>
                <c:formatCode>General</c:formatCode>
                <c:ptCount val="12"/>
                <c:pt idx="0">
                  <c:v>38200</c:v>
                </c:pt>
                <c:pt idx="1">
                  <c:v>68500</c:v>
                </c:pt>
                <c:pt idx="2">
                  <c:v>83900</c:v>
                </c:pt>
                <c:pt idx="3">
                  <c:v>63100</c:v>
                </c:pt>
                <c:pt idx="4">
                  <c:v>79700</c:v>
                </c:pt>
                <c:pt idx="5">
                  <c:v>71400</c:v>
                </c:pt>
                <c:pt idx="6">
                  <c:v>68300</c:v>
                </c:pt>
                <c:pt idx="7">
                  <c:v>70600</c:v>
                </c:pt>
                <c:pt idx="8">
                  <c:v>66300</c:v>
                </c:pt>
                <c:pt idx="9">
                  <c:v>58700</c:v>
                </c:pt>
                <c:pt idx="10">
                  <c:v>68000</c:v>
                </c:pt>
                <c:pt idx="11">
                  <c:v>44500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70208"/>
        <c:axId val="131813888"/>
      </c:barChart>
      <c:catAx>
        <c:axId val="13187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13888"/>
        <c:crosses val="autoZero"/>
        <c:auto val="1"/>
        <c:lblAlgn val="ctr"/>
        <c:lblOffset val="100"/>
        <c:noMultiLvlLbl val="0"/>
      </c:catAx>
      <c:valAx>
        <c:axId val="13181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7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Consumo Anual de Copo</a:t>
            </a:r>
            <a:r>
              <a:rPr lang="en-US" sz="1600" b="0" baseline="0"/>
              <a:t> Plástico 180 ml (unid)</a:t>
            </a:r>
            <a:r>
              <a:rPr lang="en-US" sz="1600" b="0"/>
              <a:t> - 2013 a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'Copos Plásticos'!$O$2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'Copos Plásticos'!$B$3:$B$7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'Copos Plásticos'!$O$3:$O$7</c:f>
              <c:numCache>
                <c:formatCode>General</c:formatCode>
                <c:ptCount val="5"/>
                <c:pt idx="0">
                  <c:v>1425100</c:v>
                </c:pt>
                <c:pt idx="1">
                  <c:v>1234800</c:v>
                </c:pt>
                <c:pt idx="2">
                  <c:v>1019500</c:v>
                </c:pt>
                <c:pt idx="3">
                  <c:v>831000</c:v>
                </c:pt>
                <c:pt idx="4">
                  <c:v>781200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47648"/>
        <c:axId val="131815616"/>
      </c:barChart>
      <c:catAx>
        <c:axId val="1347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15616"/>
        <c:crosses val="autoZero"/>
        <c:auto val="1"/>
        <c:lblAlgn val="ctr"/>
        <c:lblOffset val="100"/>
        <c:noMultiLvlLbl val="0"/>
      </c:catAx>
      <c:valAx>
        <c:axId val="13181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47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Consumo de Copo Plástico 50 ml (unid) - 2013 a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'Copos Plásticos'!$B$11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'Copos Plásticos'!$C$10:$N$10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Plásticos'!$C$11:$N$11</c:f>
              <c:numCache>
                <c:formatCode>General</c:formatCode>
                <c:ptCount val="12"/>
                <c:pt idx="0">
                  <c:v>17100</c:v>
                </c:pt>
                <c:pt idx="1">
                  <c:v>24400</c:v>
                </c:pt>
                <c:pt idx="2">
                  <c:v>32400</c:v>
                </c:pt>
                <c:pt idx="3">
                  <c:v>28100</c:v>
                </c:pt>
                <c:pt idx="4">
                  <c:v>48500</c:v>
                </c:pt>
                <c:pt idx="5">
                  <c:v>37500</c:v>
                </c:pt>
                <c:pt idx="6">
                  <c:v>50400</c:v>
                </c:pt>
                <c:pt idx="7">
                  <c:v>31100</c:v>
                </c:pt>
                <c:pt idx="8">
                  <c:v>43200</c:v>
                </c:pt>
                <c:pt idx="9">
                  <c:v>43800</c:v>
                </c:pt>
                <c:pt idx="10">
                  <c:v>47400</c:v>
                </c:pt>
                <c:pt idx="11">
                  <c:v>39500</c:v>
                </c:pt>
              </c:numCache>
            </c:numRef>
          </c:val>
        </c:ser>
        <c:ser>
          <c:idx val="1"/>
          <c:order val="1"/>
          <c:tx>
            <c:strRef>
              <c:f>'Copos Plásticos'!$B$12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'Copos Plásticos'!$C$10:$N$10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Plásticos'!$C$12:$N$12</c:f>
              <c:numCache>
                <c:formatCode>General</c:formatCode>
                <c:ptCount val="12"/>
                <c:pt idx="0">
                  <c:v>34900</c:v>
                </c:pt>
                <c:pt idx="1">
                  <c:v>28000</c:v>
                </c:pt>
                <c:pt idx="2">
                  <c:v>29300</c:v>
                </c:pt>
                <c:pt idx="3">
                  <c:v>9100</c:v>
                </c:pt>
                <c:pt idx="4">
                  <c:v>111300</c:v>
                </c:pt>
                <c:pt idx="5">
                  <c:v>27400</c:v>
                </c:pt>
                <c:pt idx="6">
                  <c:v>22000</c:v>
                </c:pt>
                <c:pt idx="7">
                  <c:v>17600</c:v>
                </c:pt>
                <c:pt idx="8">
                  <c:v>33200</c:v>
                </c:pt>
                <c:pt idx="9">
                  <c:v>22900</c:v>
                </c:pt>
                <c:pt idx="10">
                  <c:v>27600</c:v>
                </c:pt>
                <c:pt idx="11">
                  <c:v>33100</c:v>
                </c:pt>
              </c:numCache>
            </c:numRef>
          </c:val>
        </c:ser>
        <c:ser>
          <c:idx val="2"/>
          <c:order val="2"/>
          <c:tx>
            <c:strRef>
              <c:f>'Copos Plásticos'!$B$13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'Copos Plásticos'!$C$10:$N$10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Plásticos'!$C$13:$N$13</c:f>
              <c:numCache>
                <c:formatCode>General</c:formatCode>
                <c:ptCount val="12"/>
                <c:pt idx="0">
                  <c:v>17500</c:v>
                </c:pt>
                <c:pt idx="1">
                  <c:v>27900</c:v>
                </c:pt>
                <c:pt idx="2">
                  <c:v>17200</c:v>
                </c:pt>
                <c:pt idx="3">
                  <c:v>20400</c:v>
                </c:pt>
                <c:pt idx="4">
                  <c:v>15800</c:v>
                </c:pt>
                <c:pt idx="5">
                  <c:v>32400</c:v>
                </c:pt>
                <c:pt idx="6">
                  <c:v>31800</c:v>
                </c:pt>
                <c:pt idx="7">
                  <c:v>36000</c:v>
                </c:pt>
                <c:pt idx="8">
                  <c:v>31700</c:v>
                </c:pt>
                <c:pt idx="9">
                  <c:v>32500</c:v>
                </c:pt>
                <c:pt idx="10">
                  <c:v>26400</c:v>
                </c:pt>
                <c:pt idx="11">
                  <c:v>29400</c:v>
                </c:pt>
              </c:numCache>
            </c:numRef>
          </c:val>
        </c:ser>
        <c:ser>
          <c:idx val="3"/>
          <c:order val="3"/>
          <c:tx>
            <c:strRef>
              <c:f>'Copos Plásticos'!$B$14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'Copos Plásticos'!$C$10:$N$10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Plásticos'!$C$14:$N$14</c:f>
              <c:numCache>
                <c:formatCode>General</c:formatCode>
                <c:ptCount val="12"/>
                <c:pt idx="0">
                  <c:v>22100</c:v>
                </c:pt>
                <c:pt idx="1">
                  <c:v>27600</c:v>
                </c:pt>
                <c:pt idx="2">
                  <c:v>28800</c:v>
                </c:pt>
                <c:pt idx="3">
                  <c:v>40500</c:v>
                </c:pt>
                <c:pt idx="4">
                  <c:v>21300</c:v>
                </c:pt>
                <c:pt idx="5">
                  <c:v>21400</c:v>
                </c:pt>
                <c:pt idx="6">
                  <c:v>21300</c:v>
                </c:pt>
                <c:pt idx="7">
                  <c:v>23900</c:v>
                </c:pt>
                <c:pt idx="8">
                  <c:v>22500</c:v>
                </c:pt>
                <c:pt idx="9">
                  <c:v>30500</c:v>
                </c:pt>
                <c:pt idx="10">
                  <c:v>30200</c:v>
                </c:pt>
                <c:pt idx="11">
                  <c:v>31300</c:v>
                </c:pt>
              </c:numCache>
            </c:numRef>
          </c:val>
        </c:ser>
        <c:ser>
          <c:idx val="4"/>
          <c:order val="4"/>
          <c:tx>
            <c:strRef>
              <c:f>'Copos Plásticos'!$B$15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'Copos Plásticos'!$C$10:$N$10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'Copos Plásticos'!$C$15:$N$15</c:f>
              <c:numCache>
                <c:formatCode>General</c:formatCode>
                <c:ptCount val="12"/>
                <c:pt idx="0">
                  <c:v>7700</c:v>
                </c:pt>
                <c:pt idx="1">
                  <c:v>17900</c:v>
                </c:pt>
                <c:pt idx="2">
                  <c:v>20300</c:v>
                </c:pt>
                <c:pt idx="3">
                  <c:v>14700</c:v>
                </c:pt>
                <c:pt idx="4">
                  <c:v>22300</c:v>
                </c:pt>
                <c:pt idx="5">
                  <c:v>22400</c:v>
                </c:pt>
                <c:pt idx="6">
                  <c:v>12700</c:v>
                </c:pt>
                <c:pt idx="7">
                  <c:v>17100</c:v>
                </c:pt>
                <c:pt idx="8">
                  <c:v>14600</c:v>
                </c:pt>
                <c:pt idx="9">
                  <c:v>11400</c:v>
                </c:pt>
                <c:pt idx="10">
                  <c:v>15400</c:v>
                </c:pt>
                <c:pt idx="11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48672"/>
        <c:axId val="141688832"/>
      </c:barChart>
      <c:catAx>
        <c:axId val="13474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88832"/>
        <c:crosses val="autoZero"/>
        <c:auto val="1"/>
        <c:lblAlgn val="ctr"/>
        <c:lblOffset val="100"/>
        <c:noMultiLvlLbl val="0"/>
      </c:catAx>
      <c:valAx>
        <c:axId val="14168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4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Consumo Anual de Copo</a:t>
            </a:r>
            <a:r>
              <a:rPr lang="en-US" sz="1600" b="0" baseline="0"/>
              <a:t> Plástico 50 ml (unid)</a:t>
            </a:r>
            <a:r>
              <a:rPr lang="en-US" sz="1600" b="0"/>
              <a:t> - 2013 a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'Copos Plásticos'!$O$10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'Copos Plásticos'!$B$11:$B$15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'Copos Plásticos'!$O$11:$O$15</c:f>
              <c:numCache>
                <c:formatCode>General</c:formatCode>
                <c:ptCount val="5"/>
                <c:pt idx="0">
                  <c:v>443400</c:v>
                </c:pt>
                <c:pt idx="1">
                  <c:v>396400</c:v>
                </c:pt>
                <c:pt idx="2">
                  <c:v>319000</c:v>
                </c:pt>
                <c:pt idx="3">
                  <c:v>321400</c:v>
                </c:pt>
                <c:pt idx="4">
                  <c:v>183500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49696"/>
        <c:axId val="141691136"/>
      </c:barChart>
      <c:catAx>
        <c:axId val="1347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91136"/>
        <c:crosses val="autoZero"/>
        <c:auto val="1"/>
        <c:lblAlgn val="ctr"/>
        <c:lblOffset val="100"/>
        <c:noMultiLvlLbl val="0"/>
      </c:catAx>
      <c:valAx>
        <c:axId val="14169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49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Consumo Mensal</a:t>
            </a:r>
            <a:r>
              <a:rPr lang="pt-BR" sz="1600" baseline="0"/>
              <a:t> de Papel A4 Branco </a:t>
            </a:r>
            <a:r>
              <a:rPr lang="pt-BR" sz="1600" b="0" baseline="0"/>
              <a:t>(resmas)</a:t>
            </a:r>
            <a:endParaRPr lang="pt-BR" sz="16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Papel!$B$2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Papel!$D$1:$O$1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Papel!$D$2:$O$2</c:f>
              <c:numCache>
                <c:formatCode>General</c:formatCode>
                <c:ptCount val="12"/>
                <c:pt idx="0">
                  <c:v>321</c:v>
                </c:pt>
                <c:pt idx="1">
                  <c:v>664</c:v>
                </c:pt>
                <c:pt idx="2">
                  <c:v>669</c:v>
                </c:pt>
                <c:pt idx="3">
                  <c:v>694</c:v>
                </c:pt>
                <c:pt idx="4">
                  <c:v>960</c:v>
                </c:pt>
                <c:pt idx="5">
                  <c:v>830</c:v>
                </c:pt>
                <c:pt idx="6">
                  <c:v>817</c:v>
                </c:pt>
                <c:pt idx="7">
                  <c:v>752</c:v>
                </c:pt>
                <c:pt idx="8">
                  <c:v>1033</c:v>
                </c:pt>
                <c:pt idx="9">
                  <c:v>1061</c:v>
                </c:pt>
                <c:pt idx="10">
                  <c:v>1042</c:v>
                </c:pt>
                <c:pt idx="11">
                  <c:v>739</c:v>
                </c:pt>
              </c:numCache>
            </c:numRef>
          </c:val>
        </c:ser>
        <c:ser>
          <c:idx val="1"/>
          <c:order val="1"/>
          <c:tx>
            <c:strRef>
              <c:f>Papel!$B$4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Papel!$D$1:$O$1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Papel!$D$4:$O$4</c:f>
              <c:numCache>
                <c:formatCode>General</c:formatCode>
                <c:ptCount val="12"/>
                <c:pt idx="0">
                  <c:v>471</c:v>
                </c:pt>
                <c:pt idx="1">
                  <c:v>774</c:v>
                </c:pt>
                <c:pt idx="2">
                  <c:v>841</c:v>
                </c:pt>
                <c:pt idx="3">
                  <c:v>484</c:v>
                </c:pt>
                <c:pt idx="4">
                  <c:v>600</c:v>
                </c:pt>
                <c:pt idx="5">
                  <c:v>550</c:v>
                </c:pt>
                <c:pt idx="6">
                  <c:v>1324</c:v>
                </c:pt>
                <c:pt idx="7">
                  <c:v>1064</c:v>
                </c:pt>
                <c:pt idx="8">
                  <c:v>1269</c:v>
                </c:pt>
                <c:pt idx="9">
                  <c:v>1260</c:v>
                </c:pt>
                <c:pt idx="10">
                  <c:v>1194</c:v>
                </c:pt>
                <c:pt idx="11">
                  <c:v>793</c:v>
                </c:pt>
              </c:numCache>
            </c:numRef>
          </c:val>
        </c:ser>
        <c:ser>
          <c:idx val="2"/>
          <c:order val="2"/>
          <c:tx>
            <c:strRef>
              <c:f>Papel!$B$6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Papel!$D$1:$O$1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Papel!$D$6:$O$6</c:f>
              <c:numCache>
                <c:formatCode>General</c:formatCode>
                <c:ptCount val="12"/>
                <c:pt idx="0">
                  <c:v>448</c:v>
                </c:pt>
                <c:pt idx="1">
                  <c:v>730</c:v>
                </c:pt>
                <c:pt idx="2">
                  <c:v>568</c:v>
                </c:pt>
                <c:pt idx="3">
                  <c:v>638</c:v>
                </c:pt>
                <c:pt idx="4">
                  <c:v>656</c:v>
                </c:pt>
                <c:pt idx="5">
                  <c:v>621</c:v>
                </c:pt>
                <c:pt idx="6">
                  <c:v>542</c:v>
                </c:pt>
                <c:pt idx="7">
                  <c:v>495</c:v>
                </c:pt>
                <c:pt idx="8">
                  <c:v>646</c:v>
                </c:pt>
                <c:pt idx="9">
                  <c:v>637</c:v>
                </c:pt>
                <c:pt idx="10">
                  <c:v>508</c:v>
                </c:pt>
                <c:pt idx="11">
                  <c:v>540</c:v>
                </c:pt>
              </c:numCache>
            </c:numRef>
          </c:val>
        </c:ser>
        <c:ser>
          <c:idx val="3"/>
          <c:order val="3"/>
          <c:tx>
            <c:strRef>
              <c:f>Papel!$B$8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Papel!$D$1:$O$1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Papel!$D$8:$O$8</c:f>
              <c:numCache>
                <c:formatCode>General</c:formatCode>
                <c:ptCount val="12"/>
                <c:pt idx="0">
                  <c:v>367</c:v>
                </c:pt>
                <c:pt idx="1">
                  <c:v>541</c:v>
                </c:pt>
                <c:pt idx="2">
                  <c:v>621</c:v>
                </c:pt>
                <c:pt idx="3">
                  <c:v>579</c:v>
                </c:pt>
                <c:pt idx="4">
                  <c:v>481</c:v>
                </c:pt>
                <c:pt idx="5">
                  <c:v>532</c:v>
                </c:pt>
                <c:pt idx="6">
                  <c:v>570</c:v>
                </c:pt>
                <c:pt idx="7">
                  <c:v>631</c:v>
                </c:pt>
                <c:pt idx="8">
                  <c:v>659</c:v>
                </c:pt>
                <c:pt idx="9">
                  <c:v>739</c:v>
                </c:pt>
                <c:pt idx="10">
                  <c:v>572</c:v>
                </c:pt>
                <c:pt idx="11">
                  <c:v>457</c:v>
                </c:pt>
              </c:numCache>
            </c:numRef>
          </c:val>
        </c:ser>
        <c:ser>
          <c:idx val="4"/>
          <c:order val="4"/>
          <c:tx>
            <c:strRef>
              <c:f>Papel!$B$10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Papel!$D$1:$O$1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Papel!$D$10:$O$10</c:f>
              <c:numCache>
                <c:formatCode>General</c:formatCode>
                <c:ptCount val="12"/>
                <c:pt idx="0">
                  <c:v>149</c:v>
                </c:pt>
                <c:pt idx="1">
                  <c:v>369</c:v>
                </c:pt>
                <c:pt idx="2">
                  <c:v>396</c:v>
                </c:pt>
                <c:pt idx="3">
                  <c:v>335</c:v>
                </c:pt>
                <c:pt idx="4">
                  <c:v>413</c:v>
                </c:pt>
                <c:pt idx="5">
                  <c:v>488</c:v>
                </c:pt>
                <c:pt idx="6">
                  <c:v>289</c:v>
                </c:pt>
                <c:pt idx="7">
                  <c:v>631</c:v>
                </c:pt>
                <c:pt idx="8">
                  <c:v>624</c:v>
                </c:pt>
                <c:pt idx="9">
                  <c:v>544</c:v>
                </c:pt>
                <c:pt idx="10">
                  <c:v>654</c:v>
                </c:pt>
                <c:pt idx="11">
                  <c:v>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25536"/>
        <c:axId val="141692864"/>
      </c:barChart>
      <c:catAx>
        <c:axId val="1418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92864"/>
        <c:crosses val="autoZero"/>
        <c:auto val="1"/>
        <c:lblAlgn val="ctr"/>
        <c:lblOffset val="100"/>
        <c:noMultiLvlLbl val="0"/>
      </c:catAx>
      <c:valAx>
        <c:axId val="14169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82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Consumo Mensal</a:t>
            </a:r>
            <a:r>
              <a:rPr lang="pt-BR" sz="1600" baseline="0"/>
              <a:t> de Papel A4 Reciclado </a:t>
            </a:r>
            <a:r>
              <a:rPr lang="pt-BR" sz="1600" b="0" baseline="0"/>
              <a:t>(resmas)</a:t>
            </a:r>
            <a:endParaRPr lang="pt-BR" sz="16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Papel!$B$14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Papel!$D$13:$O$13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Papel!$D$14:$O$14</c:f>
              <c:numCache>
                <c:formatCode>General</c:formatCode>
                <c:ptCount val="12"/>
                <c:pt idx="0">
                  <c:v>138</c:v>
                </c:pt>
                <c:pt idx="1">
                  <c:v>284</c:v>
                </c:pt>
                <c:pt idx="2">
                  <c:v>287</c:v>
                </c:pt>
                <c:pt idx="3">
                  <c:v>298</c:v>
                </c:pt>
                <c:pt idx="4">
                  <c:v>411</c:v>
                </c:pt>
                <c:pt idx="5">
                  <c:v>356</c:v>
                </c:pt>
                <c:pt idx="6">
                  <c:v>350</c:v>
                </c:pt>
                <c:pt idx="7">
                  <c:v>322</c:v>
                </c:pt>
                <c:pt idx="8">
                  <c:v>443</c:v>
                </c:pt>
                <c:pt idx="9">
                  <c:v>455</c:v>
                </c:pt>
                <c:pt idx="10">
                  <c:v>446</c:v>
                </c:pt>
                <c:pt idx="11">
                  <c:v>317</c:v>
                </c:pt>
              </c:numCache>
            </c:numRef>
          </c:val>
        </c:ser>
        <c:ser>
          <c:idx val="1"/>
          <c:order val="1"/>
          <c:tx>
            <c:strRef>
              <c:f>Papel!$B$16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Papel!$D$13:$O$13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Papel!$D$16:$O$16</c:f>
              <c:numCache>
                <c:formatCode>General</c:formatCode>
                <c:ptCount val="12"/>
                <c:pt idx="0">
                  <c:v>202</c:v>
                </c:pt>
                <c:pt idx="1">
                  <c:v>332</c:v>
                </c:pt>
                <c:pt idx="2">
                  <c:v>361</c:v>
                </c:pt>
                <c:pt idx="3">
                  <c:v>208</c:v>
                </c:pt>
                <c:pt idx="4">
                  <c:v>257</c:v>
                </c:pt>
                <c:pt idx="5">
                  <c:v>236</c:v>
                </c:pt>
                <c:pt idx="6">
                  <c:v>568</c:v>
                </c:pt>
                <c:pt idx="7">
                  <c:v>456</c:v>
                </c:pt>
                <c:pt idx="8">
                  <c:v>544</c:v>
                </c:pt>
                <c:pt idx="9">
                  <c:v>540</c:v>
                </c:pt>
                <c:pt idx="10">
                  <c:v>512</c:v>
                </c:pt>
                <c:pt idx="11">
                  <c:v>340</c:v>
                </c:pt>
              </c:numCache>
            </c:numRef>
          </c:val>
        </c:ser>
        <c:ser>
          <c:idx val="2"/>
          <c:order val="2"/>
          <c:tx>
            <c:strRef>
              <c:f>Papel!$B$18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Papel!$D$13:$O$13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Papel!$D$18:$O$18</c:f>
              <c:numCache>
                <c:formatCode>General</c:formatCode>
                <c:ptCount val="12"/>
                <c:pt idx="0">
                  <c:v>448</c:v>
                </c:pt>
                <c:pt idx="1">
                  <c:v>730</c:v>
                </c:pt>
                <c:pt idx="2">
                  <c:v>568</c:v>
                </c:pt>
                <c:pt idx="3">
                  <c:v>638</c:v>
                </c:pt>
                <c:pt idx="4">
                  <c:v>656</c:v>
                </c:pt>
                <c:pt idx="5">
                  <c:v>621</c:v>
                </c:pt>
                <c:pt idx="6">
                  <c:v>542</c:v>
                </c:pt>
                <c:pt idx="7">
                  <c:v>495</c:v>
                </c:pt>
                <c:pt idx="8">
                  <c:v>646</c:v>
                </c:pt>
                <c:pt idx="9">
                  <c:v>637</c:v>
                </c:pt>
                <c:pt idx="10">
                  <c:v>508</c:v>
                </c:pt>
                <c:pt idx="11">
                  <c:v>540</c:v>
                </c:pt>
              </c:numCache>
            </c:numRef>
          </c:val>
        </c:ser>
        <c:ser>
          <c:idx val="3"/>
          <c:order val="3"/>
          <c:tx>
            <c:strRef>
              <c:f>Papel!$B$20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Papel!$D$13:$O$13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Papel!$D$20:$O$20</c:f>
              <c:numCache>
                <c:formatCode>General</c:formatCode>
                <c:ptCount val="12"/>
                <c:pt idx="0">
                  <c:v>367</c:v>
                </c:pt>
                <c:pt idx="1">
                  <c:v>541</c:v>
                </c:pt>
                <c:pt idx="2">
                  <c:v>621</c:v>
                </c:pt>
                <c:pt idx="3">
                  <c:v>579</c:v>
                </c:pt>
                <c:pt idx="4">
                  <c:v>481</c:v>
                </c:pt>
                <c:pt idx="5">
                  <c:v>532</c:v>
                </c:pt>
                <c:pt idx="6">
                  <c:v>570</c:v>
                </c:pt>
                <c:pt idx="7">
                  <c:v>631</c:v>
                </c:pt>
                <c:pt idx="8">
                  <c:v>659</c:v>
                </c:pt>
                <c:pt idx="9">
                  <c:v>739</c:v>
                </c:pt>
                <c:pt idx="10">
                  <c:v>572</c:v>
                </c:pt>
                <c:pt idx="11">
                  <c:v>457</c:v>
                </c:pt>
              </c:numCache>
            </c:numRef>
          </c:val>
        </c:ser>
        <c:ser>
          <c:idx val="4"/>
          <c:order val="4"/>
          <c:tx>
            <c:strRef>
              <c:f>Papel!$B$22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Papel!$D$13:$O$13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Papel!$D$22:$O$22</c:f>
              <c:numCache>
                <c:formatCode>0</c:formatCode>
                <c:ptCount val="12"/>
                <c:pt idx="0">
                  <c:v>224</c:v>
                </c:pt>
                <c:pt idx="1">
                  <c:v>553</c:v>
                </c:pt>
                <c:pt idx="2">
                  <c:v>593</c:v>
                </c:pt>
                <c:pt idx="3">
                  <c:v>503</c:v>
                </c:pt>
                <c:pt idx="4">
                  <c:v>619</c:v>
                </c:pt>
                <c:pt idx="5">
                  <c:v>731</c:v>
                </c:pt>
                <c:pt idx="6">
                  <c:v>433</c:v>
                </c:pt>
                <c:pt idx="7">
                  <c:v>631</c:v>
                </c:pt>
                <c:pt idx="8">
                  <c:v>624</c:v>
                </c:pt>
                <c:pt idx="9">
                  <c:v>544</c:v>
                </c:pt>
                <c:pt idx="10">
                  <c:v>654</c:v>
                </c:pt>
                <c:pt idx="11">
                  <c:v>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27072"/>
        <c:axId val="141695168"/>
      </c:barChart>
      <c:catAx>
        <c:axId val="1418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95168"/>
        <c:crosses val="autoZero"/>
        <c:auto val="1"/>
        <c:lblAlgn val="ctr"/>
        <c:lblOffset val="100"/>
        <c:noMultiLvlLbl val="0"/>
      </c:catAx>
      <c:valAx>
        <c:axId val="14169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827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Consumo Anual de Papel A4 Branco </a:t>
            </a:r>
            <a:r>
              <a:rPr lang="en-US" sz="1600" b="0"/>
              <a:t>(resmas)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06634386811669"/>
          <c:y val="0.18625983245477351"/>
          <c:w val="0.83202140989743667"/>
          <c:h val="0.73006087594857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Papel!$P$1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(Papel!$B$2,Papel!$B$4,Papel!$B$6,Papel!$B$8,Papel!$B$10)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(Papel!$P$2,Papel!$P$4,Papel!$P$6,Papel!$P$8,Papel!$P$10)</c:f>
              <c:numCache>
                <c:formatCode>0</c:formatCode>
                <c:ptCount val="5"/>
                <c:pt idx="0">
                  <c:v>9582</c:v>
                </c:pt>
                <c:pt idx="1">
                  <c:v>10624</c:v>
                </c:pt>
                <c:pt idx="2">
                  <c:v>7029</c:v>
                </c:pt>
                <c:pt idx="3">
                  <c:v>6749</c:v>
                </c:pt>
                <c:pt idx="4">
                  <c:v>5364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74240"/>
        <c:axId val="141451840"/>
      </c:barChart>
      <c:catAx>
        <c:axId val="720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51840"/>
        <c:crosses val="autoZero"/>
        <c:auto val="1"/>
        <c:lblAlgn val="ctr"/>
        <c:lblOffset val="100"/>
        <c:noMultiLvlLbl val="0"/>
      </c:catAx>
      <c:valAx>
        <c:axId val="1414518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207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Consumo Anual de Papel A4 Reciclado </a:t>
            </a:r>
            <a:r>
              <a:rPr lang="en-US" sz="1400" b="0"/>
              <a:t>(resmas)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Papel!$P$13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(Papel!$B$14,Papel!$B$16,Papel!$B$18,Papel!$B$20,Papel!$B$22)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(Papel!$P$14,Papel!$P$16,Papel!$P$18,Papel!$P$20,Papel!$P$22)</c:f>
              <c:numCache>
                <c:formatCode>0</c:formatCode>
                <c:ptCount val="5"/>
                <c:pt idx="0">
                  <c:v>4107</c:v>
                </c:pt>
                <c:pt idx="1">
                  <c:v>4556</c:v>
                </c:pt>
                <c:pt idx="2">
                  <c:v>7029</c:v>
                </c:pt>
                <c:pt idx="3">
                  <c:v>6749</c:v>
                </c:pt>
                <c:pt idx="4">
                  <c:v>6581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61696"/>
        <c:axId val="141453568"/>
      </c:barChart>
      <c:catAx>
        <c:axId val="141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53568"/>
        <c:crosses val="autoZero"/>
        <c:auto val="1"/>
        <c:lblAlgn val="ctr"/>
        <c:lblOffset val="100"/>
        <c:noMultiLvlLbl val="0"/>
      </c:catAx>
      <c:valAx>
        <c:axId val="141453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166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Consumo Anual</a:t>
            </a:r>
            <a:r>
              <a:rPr lang="pt-BR" sz="1600" baseline="0"/>
              <a:t> de Papel A4 </a:t>
            </a:r>
            <a:r>
              <a:rPr lang="pt-BR" sz="1600" b="0" baseline="0"/>
              <a:t>(resmas)</a:t>
            </a:r>
            <a:endParaRPr lang="pt-BR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Papel!$C$1</c:f>
              <c:strCache>
                <c:ptCount val="1"/>
                <c:pt idx="0">
                  <c:v>Papel Branco</c:v>
                </c:pt>
              </c:strCache>
            </c:strRef>
          </c:tx>
          <c:invertIfNegative val="0"/>
          <c:cat>
            <c:numRef>
              <c:f>(Papel!$B$14,Papel!$B$16,Papel!$B$18,Papel!$B$20,Papel!$B$22)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(Papel!$P$2,Papel!$P$4,Papel!$P$6,Papel!$P$8,Papel!$P$10)</c:f>
              <c:numCache>
                <c:formatCode>0</c:formatCode>
                <c:ptCount val="5"/>
                <c:pt idx="0">
                  <c:v>9582</c:v>
                </c:pt>
                <c:pt idx="1">
                  <c:v>10624</c:v>
                </c:pt>
                <c:pt idx="2">
                  <c:v>7029</c:v>
                </c:pt>
                <c:pt idx="3">
                  <c:v>6749</c:v>
                </c:pt>
                <c:pt idx="4">
                  <c:v>5364</c:v>
                </c:pt>
              </c:numCache>
            </c:numRef>
          </c:val>
        </c:ser>
        <c:ser>
          <c:idx val="1"/>
          <c:order val="1"/>
          <c:tx>
            <c:strRef>
              <c:f>Papel!$C$13</c:f>
              <c:strCache>
                <c:ptCount val="1"/>
                <c:pt idx="0">
                  <c:v>Papel Reciclado</c:v>
                </c:pt>
              </c:strCache>
            </c:strRef>
          </c:tx>
          <c:invertIfNegative val="0"/>
          <c:cat>
            <c:numRef>
              <c:f>(Papel!$B$14,Papel!$B$16,Papel!$B$18,Papel!$B$20,Papel!$B$22)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(Papel!$P$14,Papel!$P$16,Papel!$P$18,Papel!$P$20,Papel!$P$22)</c:f>
              <c:numCache>
                <c:formatCode>0</c:formatCode>
                <c:ptCount val="5"/>
                <c:pt idx="0">
                  <c:v>4107</c:v>
                </c:pt>
                <c:pt idx="1">
                  <c:v>4556</c:v>
                </c:pt>
                <c:pt idx="2">
                  <c:v>7029</c:v>
                </c:pt>
                <c:pt idx="3">
                  <c:v>6749</c:v>
                </c:pt>
                <c:pt idx="4">
                  <c:v>6581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663232"/>
        <c:axId val="141455296"/>
      </c:barChart>
      <c:catAx>
        <c:axId val="141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55296"/>
        <c:crosses val="autoZero"/>
        <c:auto val="1"/>
        <c:lblAlgn val="ctr"/>
        <c:lblOffset val="100"/>
        <c:noMultiLvlLbl val="0"/>
      </c:catAx>
      <c:valAx>
        <c:axId val="141455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166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baseline="0">
                <a:effectLst/>
              </a:rPr>
              <a:t>Consumo Anual de Água e Esgoto (m³) </a:t>
            </a:r>
          </a:p>
          <a:p>
            <a:pPr>
              <a:defRPr/>
            </a:pPr>
            <a:r>
              <a:rPr lang="en-US" sz="1600" b="0" i="0" baseline="0">
                <a:effectLst/>
              </a:rPr>
              <a:t>2013 a 2018</a:t>
            </a:r>
          </a:p>
        </c:rich>
      </c:tx>
      <c:layout>
        <c:manualLayout>
          <c:xMode val="edge"/>
          <c:yMode val="edge"/>
          <c:x val="0.31079692133226217"/>
          <c:y val="3.703690158601814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Esgoto'!$O$3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'Água e Esgoto'!$B$4:$B$9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'Água e Esgoto'!$O$4:$O$9</c:f>
              <c:numCache>
                <c:formatCode>0</c:formatCode>
                <c:ptCount val="6"/>
                <c:pt idx="0">
                  <c:v>399525</c:v>
                </c:pt>
                <c:pt idx="1">
                  <c:v>381948</c:v>
                </c:pt>
                <c:pt idx="2">
                  <c:v>424916</c:v>
                </c:pt>
                <c:pt idx="3">
                  <c:v>413315</c:v>
                </c:pt>
                <c:pt idx="4">
                  <c:v>376875</c:v>
                </c:pt>
                <c:pt idx="5">
                  <c:v>281120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99072"/>
        <c:axId val="132188416"/>
      </c:barChart>
      <c:catAx>
        <c:axId val="1336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188416"/>
        <c:crosses val="autoZero"/>
        <c:auto val="1"/>
        <c:lblAlgn val="ctr"/>
        <c:lblOffset val="100"/>
        <c:noMultiLvlLbl val="0"/>
      </c:catAx>
      <c:valAx>
        <c:axId val="132188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699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Percentual</a:t>
            </a:r>
            <a:r>
              <a:rPr lang="pt-BR" sz="1400" baseline="0"/>
              <a:t> de Consumo Anual de Papel A4 Branco e Reciclado </a:t>
            </a:r>
            <a:endParaRPr lang="pt-BR" sz="1400" b="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Papel!$C$1</c:f>
              <c:strCache>
                <c:ptCount val="1"/>
                <c:pt idx="0">
                  <c:v>Papel Branco</c:v>
                </c:pt>
              </c:strCache>
            </c:strRef>
          </c:tx>
          <c:invertIfNegative val="0"/>
          <c:cat>
            <c:numRef>
              <c:f>(Papel!$B$14,Papel!$B$16,Papel!$B$18,Papel!$B$20,Papel!$B$22)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(Papel!$Q$2,Papel!$Q$4,Papel!$Q$6,Papel!$Q$8,Papel!$Q$10)</c:f>
              <c:numCache>
                <c:formatCode>0.0%</c:formatCode>
                <c:ptCount val="5"/>
                <c:pt idx="0">
                  <c:v>0.69997808459346922</c:v>
                </c:pt>
                <c:pt idx="1">
                  <c:v>0.69986824769433464</c:v>
                </c:pt>
                <c:pt idx="2">
                  <c:v>0.5</c:v>
                </c:pt>
                <c:pt idx="3">
                  <c:v>0.5</c:v>
                </c:pt>
                <c:pt idx="4">
                  <c:v>0.44905818334030978</c:v>
                </c:pt>
              </c:numCache>
            </c:numRef>
          </c:val>
        </c:ser>
        <c:ser>
          <c:idx val="1"/>
          <c:order val="1"/>
          <c:tx>
            <c:strRef>
              <c:f>Papel!$C$13</c:f>
              <c:strCache>
                <c:ptCount val="1"/>
                <c:pt idx="0">
                  <c:v>Papel Reciclado</c:v>
                </c:pt>
              </c:strCache>
            </c:strRef>
          </c:tx>
          <c:invertIfNegative val="0"/>
          <c:cat>
            <c:numRef>
              <c:f>(Papel!$B$14,Papel!$B$16,Papel!$B$18,Papel!$B$20,Papel!$B$22)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(Papel!$Q$14,Papel!$Q$16,Papel!$Q$18,Papel!$Q$20,Papel!$Q$22)</c:f>
              <c:numCache>
                <c:formatCode>0.0%</c:formatCode>
                <c:ptCount val="5"/>
                <c:pt idx="0">
                  <c:v>0.30002191540653078</c:v>
                </c:pt>
                <c:pt idx="1">
                  <c:v>0.30013175230566536</c:v>
                </c:pt>
                <c:pt idx="2">
                  <c:v>0.5</c:v>
                </c:pt>
                <c:pt idx="3">
                  <c:v>0.5</c:v>
                </c:pt>
                <c:pt idx="4">
                  <c:v>0.55094181665969022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663744"/>
        <c:axId val="141457600"/>
      </c:barChart>
      <c:catAx>
        <c:axId val="1416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57600"/>
        <c:crosses val="autoZero"/>
        <c:auto val="1"/>
        <c:lblAlgn val="ctr"/>
        <c:lblOffset val="100"/>
        <c:noMultiLvlLbl val="0"/>
      </c:catAx>
      <c:valAx>
        <c:axId val="141457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66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Consumo Mensal</a:t>
            </a:r>
            <a:r>
              <a:rPr lang="pt-BR" sz="1600" baseline="0"/>
              <a:t> de Papel A4 Branco </a:t>
            </a:r>
            <a:r>
              <a:rPr lang="pt-BR" sz="1600" b="0" baseline="0"/>
              <a:t>(unidades)</a:t>
            </a:r>
            <a:endParaRPr lang="pt-BR" sz="16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Papel!$S$2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Papel!$U$1:$AF$1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Papel!$U$2:$AF$2</c:f>
              <c:numCache>
                <c:formatCode>0</c:formatCode>
                <c:ptCount val="12"/>
                <c:pt idx="0">
                  <c:v>160500</c:v>
                </c:pt>
                <c:pt idx="1">
                  <c:v>332000</c:v>
                </c:pt>
                <c:pt idx="2">
                  <c:v>334500</c:v>
                </c:pt>
                <c:pt idx="3">
                  <c:v>347000</c:v>
                </c:pt>
                <c:pt idx="4">
                  <c:v>480000</c:v>
                </c:pt>
                <c:pt idx="5">
                  <c:v>415000</c:v>
                </c:pt>
                <c:pt idx="6">
                  <c:v>408500</c:v>
                </c:pt>
                <c:pt idx="7">
                  <c:v>376000</c:v>
                </c:pt>
                <c:pt idx="8">
                  <c:v>516500</c:v>
                </c:pt>
                <c:pt idx="9">
                  <c:v>530500</c:v>
                </c:pt>
                <c:pt idx="10">
                  <c:v>521000</c:v>
                </c:pt>
                <c:pt idx="11">
                  <c:v>369500</c:v>
                </c:pt>
              </c:numCache>
            </c:numRef>
          </c:val>
        </c:ser>
        <c:ser>
          <c:idx val="1"/>
          <c:order val="1"/>
          <c:tx>
            <c:strRef>
              <c:f>Papel!$S$4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Papel!$U$1:$AF$1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Papel!$U$4:$AF$4</c:f>
              <c:numCache>
                <c:formatCode>0</c:formatCode>
                <c:ptCount val="12"/>
                <c:pt idx="0">
                  <c:v>235500</c:v>
                </c:pt>
                <c:pt idx="1">
                  <c:v>387000</c:v>
                </c:pt>
                <c:pt idx="2">
                  <c:v>420500</c:v>
                </c:pt>
                <c:pt idx="3">
                  <c:v>242000</c:v>
                </c:pt>
                <c:pt idx="4">
                  <c:v>300000</c:v>
                </c:pt>
                <c:pt idx="5">
                  <c:v>275000</c:v>
                </c:pt>
                <c:pt idx="6">
                  <c:v>662000</c:v>
                </c:pt>
                <c:pt idx="7">
                  <c:v>532000</c:v>
                </c:pt>
                <c:pt idx="8">
                  <c:v>634500</c:v>
                </c:pt>
                <c:pt idx="9">
                  <c:v>630000</c:v>
                </c:pt>
                <c:pt idx="10">
                  <c:v>597000</c:v>
                </c:pt>
                <c:pt idx="11">
                  <c:v>396500</c:v>
                </c:pt>
              </c:numCache>
            </c:numRef>
          </c:val>
        </c:ser>
        <c:ser>
          <c:idx val="2"/>
          <c:order val="2"/>
          <c:tx>
            <c:strRef>
              <c:f>Papel!$S$6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Papel!$U$1:$AF$1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Papel!$U$6:$AF$6</c:f>
              <c:numCache>
                <c:formatCode>0</c:formatCode>
                <c:ptCount val="12"/>
                <c:pt idx="0">
                  <c:v>224000</c:v>
                </c:pt>
                <c:pt idx="1">
                  <c:v>365000</c:v>
                </c:pt>
                <c:pt idx="2">
                  <c:v>284000</c:v>
                </c:pt>
                <c:pt idx="3">
                  <c:v>319000</c:v>
                </c:pt>
                <c:pt idx="4">
                  <c:v>328000</c:v>
                </c:pt>
                <c:pt idx="5">
                  <c:v>310500</c:v>
                </c:pt>
                <c:pt idx="6">
                  <c:v>271000</c:v>
                </c:pt>
                <c:pt idx="7">
                  <c:v>247500</c:v>
                </c:pt>
                <c:pt idx="8">
                  <c:v>323000</c:v>
                </c:pt>
                <c:pt idx="9">
                  <c:v>318500</c:v>
                </c:pt>
                <c:pt idx="10">
                  <c:v>254000</c:v>
                </c:pt>
                <c:pt idx="11">
                  <c:v>270000</c:v>
                </c:pt>
              </c:numCache>
            </c:numRef>
          </c:val>
        </c:ser>
        <c:ser>
          <c:idx val="3"/>
          <c:order val="3"/>
          <c:tx>
            <c:strRef>
              <c:f>Papel!$S$8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Papel!$U$1:$AF$1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Papel!$U$8:$AF$8</c:f>
              <c:numCache>
                <c:formatCode>0</c:formatCode>
                <c:ptCount val="12"/>
                <c:pt idx="0">
                  <c:v>183500</c:v>
                </c:pt>
                <c:pt idx="1">
                  <c:v>270500</c:v>
                </c:pt>
                <c:pt idx="2">
                  <c:v>310500</c:v>
                </c:pt>
                <c:pt idx="3">
                  <c:v>289500</c:v>
                </c:pt>
                <c:pt idx="4">
                  <c:v>240500</c:v>
                </c:pt>
                <c:pt idx="5">
                  <c:v>266000</c:v>
                </c:pt>
                <c:pt idx="6">
                  <c:v>285000</c:v>
                </c:pt>
                <c:pt idx="7">
                  <c:v>315500</c:v>
                </c:pt>
                <c:pt idx="8">
                  <c:v>329500</c:v>
                </c:pt>
                <c:pt idx="9">
                  <c:v>369500</c:v>
                </c:pt>
                <c:pt idx="10">
                  <c:v>286000</c:v>
                </c:pt>
                <c:pt idx="11">
                  <c:v>228500</c:v>
                </c:pt>
              </c:numCache>
            </c:numRef>
          </c:val>
        </c:ser>
        <c:ser>
          <c:idx val="4"/>
          <c:order val="4"/>
          <c:tx>
            <c:strRef>
              <c:f>Papel!$S$10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Papel!$U$1:$AF$1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Papel!$U$10:$AF$10</c:f>
              <c:numCache>
                <c:formatCode>0</c:formatCode>
                <c:ptCount val="12"/>
                <c:pt idx="0">
                  <c:v>74500</c:v>
                </c:pt>
                <c:pt idx="1">
                  <c:v>184500</c:v>
                </c:pt>
                <c:pt idx="2">
                  <c:v>198000</c:v>
                </c:pt>
                <c:pt idx="3">
                  <c:v>167500</c:v>
                </c:pt>
                <c:pt idx="4">
                  <c:v>206500</c:v>
                </c:pt>
                <c:pt idx="5">
                  <c:v>244000</c:v>
                </c:pt>
                <c:pt idx="6">
                  <c:v>144500</c:v>
                </c:pt>
                <c:pt idx="7">
                  <c:v>315500</c:v>
                </c:pt>
                <c:pt idx="8">
                  <c:v>312000</c:v>
                </c:pt>
                <c:pt idx="9">
                  <c:v>272000</c:v>
                </c:pt>
                <c:pt idx="10">
                  <c:v>327000</c:v>
                </c:pt>
                <c:pt idx="11">
                  <c:v>236000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27616"/>
        <c:axId val="142000704"/>
      </c:barChart>
      <c:catAx>
        <c:axId val="1421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00704"/>
        <c:crosses val="autoZero"/>
        <c:auto val="1"/>
        <c:lblAlgn val="ctr"/>
        <c:lblOffset val="100"/>
        <c:noMultiLvlLbl val="0"/>
      </c:catAx>
      <c:valAx>
        <c:axId val="142000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212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Consumo Anual de Papel A4 Branco </a:t>
            </a:r>
            <a:r>
              <a:rPr lang="en-US" sz="1400" b="0"/>
              <a:t>(unidades)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06634386811669"/>
          <c:y val="0.15704752635186597"/>
          <c:w val="0.83202140989743667"/>
          <c:h val="0.75927318205148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Papel!$AG$1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(Papel!$S$2,Papel!$S$4,Papel!$S$6,Papel!$S$8,Papel!$S$10)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(Papel!$AG$2,Papel!$AG$4,Papel!$AG$6,Papel!$AG$8,Papel!$AG$10)</c:f>
              <c:numCache>
                <c:formatCode>0</c:formatCode>
                <c:ptCount val="5"/>
                <c:pt idx="0">
                  <c:v>4791000</c:v>
                </c:pt>
                <c:pt idx="1">
                  <c:v>5312000</c:v>
                </c:pt>
                <c:pt idx="2">
                  <c:v>3514500</c:v>
                </c:pt>
                <c:pt idx="3">
                  <c:v>3374500</c:v>
                </c:pt>
                <c:pt idx="4">
                  <c:v>2682000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28640"/>
        <c:axId val="142003008"/>
      </c:barChart>
      <c:catAx>
        <c:axId val="1421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03008"/>
        <c:crosses val="autoZero"/>
        <c:auto val="1"/>
        <c:lblAlgn val="ctr"/>
        <c:lblOffset val="100"/>
        <c:noMultiLvlLbl val="0"/>
      </c:catAx>
      <c:valAx>
        <c:axId val="142003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21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Consumo Mensal</a:t>
            </a:r>
            <a:r>
              <a:rPr lang="pt-BR" sz="1600" baseline="0"/>
              <a:t> de Papel A4 Reciclado </a:t>
            </a:r>
            <a:r>
              <a:rPr lang="pt-BR" sz="1600" b="0" baseline="0"/>
              <a:t>(unidades)</a:t>
            </a:r>
            <a:endParaRPr lang="pt-BR" sz="16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Papel!$S$14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Papel!$U$13:$AF$13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Papel!$U$14:$AF$14</c:f>
              <c:numCache>
                <c:formatCode>0</c:formatCode>
                <c:ptCount val="12"/>
                <c:pt idx="0">
                  <c:v>69000</c:v>
                </c:pt>
                <c:pt idx="1">
                  <c:v>142000</c:v>
                </c:pt>
                <c:pt idx="2">
                  <c:v>143500</c:v>
                </c:pt>
                <c:pt idx="3">
                  <c:v>149000</c:v>
                </c:pt>
                <c:pt idx="4">
                  <c:v>205500</c:v>
                </c:pt>
                <c:pt idx="5">
                  <c:v>178000</c:v>
                </c:pt>
                <c:pt idx="6">
                  <c:v>175000</c:v>
                </c:pt>
                <c:pt idx="7">
                  <c:v>161000</c:v>
                </c:pt>
                <c:pt idx="8">
                  <c:v>221500</c:v>
                </c:pt>
                <c:pt idx="9">
                  <c:v>227500</c:v>
                </c:pt>
                <c:pt idx="10">
                  <c:v>223000</c:v>
                </c:pt>
                <c:pt idx="11">
                  <c:v>158500</c:v>
                </c:pt>
              </c:numCache>
            </c:numRef>
          </c:val>
        </c:ser>
        <c:ser>
          <c:idx val="1"/>
          <c:order val="1"/>
          <c:tx>
            <c:strRef>
              <c:f>Papel!$S$16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Papel!$U$13:$AF$13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Papel!$U$16:$AF$16</c:f>
              <c:numCache>
                <c:formatCode>0</c:formatCode>
                <c:ptCount val="12"/>
                <c:pt idx="0">
                  <c:v>101000</c:v>
                </c:pt>
                <c:pt idx="1">
                  <c:v>166000</c:v>
                </c:pt>
                <c:pt idx="2">
                  <c:v>180500</c:v>
                </c:pt>
                <c:pt idx="3">
                  <c:v>104000</c:v>
                </c:pt>
                <c:pt idx="4">
                  <c:v>128500</c:v>
                </c:pt>
                <c:pt idx="5">
                  <c:v>118000</c:v>
                </c:pt>
                <c:pt idx="6">
                  <c:v>284000</c:v>
                </c:pt>
                <c:pt idx="7">
                  <c:v>228000</c:v>
                </c:pt>
                <c:pt idx="8">
                  <c:v>272000</c:v>
                </c:pt>
                <c:pt idx="9">
                  <c:v>270000</c:v>
                </c:pt>
                <c:pt idx="10">
                  <c:v>256000</c:v>
                </c:pt>
                <c:pt idx="11">
                  <c:v>170000</c:v>
                </c:pt>
              </c:numCache>
            </c:numRef>
          </c:val>
        </c:ser>
        <c:ser>
          <c:idx val="2"/>
          <c:order val="2"/>
          <c:tx>
            <c:strRef>
              <c:f>Papel!$S$18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Papel!$U$13:$AF$13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Papel!$U$18:$AF$18</c:f>
              <c:numCache>
                <c:formatCode>0</c:formatCode>
                <c:ptCount val="12"/>
                <c:pt idx="0">
                  <c:v>224000</c:v>
                </c:pt>
                <c:pt idx="1">
                  <c:v>365000</c:v>
                </c:pt>
                <c:pt idx="2">
                  <c:v>284000</c:v>
                </c:pt>
                <c:pt idx="3">
                  <c:v>319000</c:v>
                </c:pt>
                <c:pt idx="4">
                  <c:v>328000</c:v>
                </c:pt>
                <c:pt idx="5">
                  <c:v>310500</c:v>
                </c:pt>
                <c:pt idx="6">
                  <c:v>271000</c:v>
                </c:pt>
                <c:pt idx="7">
                  <c:v>247500</c:v>
                </c:pt>
                <c:pt idx="8">
                  <c:v>323000</c:v>
                </c:pt>
                <c:pt idx="9">
                  <c:v>318500</c:v>
                </c:pt>
                <c:pt idx="10">
                  <c:v>254000</c:v>
                </c:pt>
                <c:pt idx="11">
                  <c:v>270000</c:v>
                </c:pt>
              </c:numCache>
            </c:numRef>
          </c:val>
        </c:ser>
        <c:ser>
          <c:idx val="3"/>
          <c:order val="3"/>
          <c:tx>
            <c:strRef>
              <c:f>Papel!$S$20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Papel!$U$13:$AF$13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Papel!$U$20:$AF$20</c:f>
              <c:numCache>
                <c:formatCode>0</c:formatCode>
                <c:ptCount val="12"/>
                <c:pt idx="0">
                  <c:v>183500</c:v>
                </c:pt>
                <c:pt idx="1">
                  <c:v>270500</c:v>
                </c:pt>
                <c:pt idx="2">
                  <c:v>310500</c:v>
                </c:pt>
                <c:pt idx="3">
                  <c:v>289500</c:v>
                </c:pt>
                <c:pt idx="4">
                  <c:v>240500</c:v>
                </c:pt>
                <c:pt idx="5">
                  <c:v>266000</c:v>
                </c:pt>
                <c:pt idx="6">
                  <c:v>285000</c:v>
                </c:pt>
                <c:pt idx="7">
                  <c:v>315500</c:v>
                </c:pt>
                <c:pt idx="8">
                  <c:v>329500</c:v>
                </c:pt>
                <c:pt idx="9">
                  <c:v>369500</c:v>
                </c:pt>
                <c:pt idx="10">
                  <c:v>286000</c:v>
                </c:pt>
                <c:pt idx="11">
                  <c:v>228500</c:v>
                </c:pt>
              </c:numCache>
            </c:numRef>
          </c:val>
        </c:ser>
        <c:ser>
          <c:idx val="4"/>
          <c:order val="4"/>
          <c:tx>
            <c:strRef>
              <c:f>Papel!$S$22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Papel!$U$13:$AF$13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Papel!$U$22:$AF$22</c:f>
              <c:numCache>
                <c:formatCode>0</c:formatCode>
                <c:ptCount val="12"/>
                <c:pt idx="0">
                  <c:v>112000</c:v>
                </c:pt>
                <c:pt idx="1">
                  <c:v>276500</c:v>
                </c:pt>
                <c:pt idx="2">
                  <c:v>296500</c:v>
                </c:pt>
                <c:pt idx="3">
                  <c:v>251500</c:v>
                </c:pt>
                <c:pt idx="4">
                  <c:v>309500</c:v>
                </c:pt>
                <c:pt idx="5">
                  <c:v>365500</c:v>
                </c:pt>
                <c:pt idx="6">
                  <c:v>216500</c:v>
                </c:pt>
                <c:pt idx="7">
                  <c:v>315500</c:v>
                </c:pt>
                <c:pt idx="8">
                  <c:v>312000</c:v>
                </c:pt>
                <c:pt idx="9">
                  <c:v>272000</c:v>
                </c:pt>
                <c:pt idx="10">
                  <c:v>327000</c:v>
                </c:pt>
                <c:pt idx="11">
                  <c:v>236000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26560"/>
        <c:axId val="142004736"/>
      </c:barChart>
      <c:catAx>
        <c:axId val="1418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04736"/>
        <c:crosses val="autoZero"/>
        <c:auto val="1"/>
        <c:lblAlgn val="ctr"/>
        <c:lblOffset val="100"/>
        <c:noMultiLvlLbl val="0"/>
      </c:catAx>
      <c:valAx>
        <c:axId val="142004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182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Consumo Anual de Papel A4 Reciclado </a:t>
            </a:r>
            <a:r>
              <a:rPr lang="en-US" sz="1400" b="0"/>
              <a:t>(unidades)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Papel!$AG$13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(Papel!$S$14,Papel!$S$16,Papel!$S$18,Papel!$S$20,Papel!$S$22)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(Papel!$AG$14,Papel!$AG$16,Papel!$AG$18,Papel!$AG$20,Papel!$AG$22)</c:f>
              <c:numCache>
                <c:formatCode>0</c:formatCode>
                <c:ptCount val="5"/>
                <c:pt idx="0">
                  <c:v>2053500</c:v>
                </c:pt>
                <c:pt idx="1">
                  <c:v>2278000</c:v>
                </c:pt>
                <c:pt idx="2">
                  <c:v>3514500</c:v>
                </c:pt>
                <c:pt idx="3">
                  <c:v>3374500</c:v>
                </c:pt>
                <c:pt idx="4">
                  <c:v>3290500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30688"/>
        <c:axId val="142007040"/>
      </c:barChart>
      <c:catAx>
        <c:axId val="1421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07040"/>
        <c:crosses val="autoZero"/>
        <c:auto val="1"/>
        <c:lblAlgn val="ctr"/>
        <c:lblOffset val="100"/>
        <c:noMultiLvlLbl val="0"/>
      </c:catAx>
      <c:valAx>
        <c:axId val="142007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213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Consumo Anual</a:t>
            </a:r>
            <a:r>
              <a:rPr lang="pt-BR" sz="1600" baseline="0"/>
              <a:t> de Papel A4 </a:t>
            </a:r>
            <a:r>
              <a:rPr lang="pt-BR" sz="1600" b="0" baseline="0"/>
              <a:t>(unidades)</a:t>
            </a:r>
            <a:endParaRPr lang="pt-BR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Papel!$T$1</c:f>
              <c:strCache>
                <c:ptCount val="1"/>
                <c:pt idx="0">
                  <c:v>Papel Branco</c:v>
                </c:pt>
              </c:strCache>
            </c:strRef>
          </c:tx>
          <c:invertIfNegative val="0"/>
          <c:cat>
            <c:numRef>
              <c:f>(Papel!$S$14,Papel!$S$16,Papel!$S$18,Papel!$S$20,Papel!$S$22)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(Papel!$AG$2,Papel!$AG$4,Papel!$AG$6,Papel!$AG$8,Papel!$AG$10)</c:f>
              <c:numCache>
                <c:formatCode>0</c:formatCode>
                <c:ptCount val="5"/>
                <c:pt idx="0">
                  <c:v>4791000</c:v>
                </c:pt>
                <c:pt idx="1">
                  <c:v>5312000</c:v>
                </c:pt>
                <c:pt idx="2">
                  <c:v>3514500</c:v>
                </c:pt>
                <c:pt idx="3">
                  <c:v>3374500</c:v>
                </c:pt>
                <c:pt idx="4">
                  <c:v>2682000</c:v>
                </c:pt>
              </c:numCache>
            </c:numRef>
          </c:val>
        </c:ser>
        <c:ser>
          <c:idx val="1"/>
          <c:order val="1"/>
          <c:tx>
            <c:strRef>
              <c:f>Papel!$T$13</c:f>
              <c:strCache>
                <c:ptCount val="1"/>
                <c:pt idx="0">
                  <c:v>Papel Reciclado</c:v>
                </c:pt>
              </c:strCache>
            </c:strRef>
          </c:tx>
          <c:invertIfNegative val="0"/>
          <c:cat>
            <c:numRef>
              <c:f>(Papel!$S$14,Papel!$S$16,Papel!$S$18,Papel!$S$20,Papel!$S$22)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(Papel!$AG$14,Papel!$AG$16,Papel!$AG$18,Papel!$AG$20,Papel!$AG$22)</c:f>
              <c:numCache>
                <c:formatCode>0</c:formatCode>
                <c:ptCount val="5"/>
                <c:pt idx="0">
                  <c:v>2053500</c:v>
                </c:pt>
                <c:pt idx="1">
                  <c:v>2278000</c:v>
                </c:pt>
                <c:pt idx="2">
                  <c:v>3514500</c:v>
                </c:pt>
                <c:pt idx="3">
                  <c:v>3374500</c:v>
                </c:pt>
                <c:pt idx="4">
                  <c:v>3290500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724544"/>
        <c:axId val="143655488"/>
      </c:barChart>
      <c:catAx>
        <c:axId val="1437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55488"/>
        <c:crosses val="autoZero"/>
        <c:auto val="1"/>
        <c:lblAlgn val="ctr"/>
        <c:lblOffset val="100"/>
        <c:noMultiLvlLbl val="0"/>
      </c:catAx>
      <c:valAx>
        <c:axId val="143655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72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Percentual</a:t>
            </a:r>
            <a:r>
              <a:rPr lang="pt-BR" sz="1400" baseline="0"/>
              <a:t> de Consumo Anual de Papel A4 Branco e Reciclado </a:t>
            </a:r>
            <a:endParaRPr lang="pt-BR" sz="1400" b="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Papel!$C$1</c:f>
              <c:strCache>
                <c:ptCount val="1"/>
                <c:pt idx="0">
                  <c:v>Papel Branco</c:v>
                </c:pt>
              </c:strCache>
            </c:strRef>
          </c:tx>
          <c:invertIfNegative val="0"/>
          <c:cat>
            <c:numRef>
              <c:f>(Papel!$B$14,Papel!$B$16,Papel!$B$18,Papel!$B$20,Papel!$B$22)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(Papel!$Q$2,Papel!$Q$4,Papel!$Q$6,Papel!$Q$8,Papel!$Q$10)</c:f>
              <c:numCache>
                <c:formatCode>0.0%</c:formatCode>
                <c:ptCount val="5"/>
                <c:pt idx="0">
                  <c:v>0.69997808459346922</c:v>
                </c:pt>
                <c:pt idx="1">
                  <c:v>0.69986824769433464</c:v>
                </c:pt>
                <c:pt idx="2">
                  <c:v>0.5</c:v>
                </c:pt>
                <c:pt idx="3">
                  <c:v>0.5</c:v>
                </c:pt>
                <c:pt idx="4">
                  <c:v>0.44905818334030978</c:v>
                </c:pt>
              </c:numCache>
            </c:numRef>
          </c:val>
        </c:ser>
        <c:ser>
          <c:idx val="1"/>
          <c:order val="1"/>
          <c:tx>
            <c:strRef>
              <c:f>Papel!$C$13</c:f>
              <c:strCache>
                <c:ptCount val="1"/>
                <c:pt idx="0">
                  <c:v>Papel Reciclado</c:v>
                </c:pt>
              </c:strCache>
            </c:strRef>
          </c:tx>
          <c:invertIfNegative val="0"/>
          <c:cat>
            <c:numRef>
              <c:f>(Papel!$B$14,Papel!$B$16,Papel!$B$18,Papel!$B$20,Papel!$B$22)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(Papel!$Q$14,Papel!$Q$16,Papel!$Q$18,Papel!$Q$20,Papel!$Q$22)</c:f>
              <c:numCache>
                <c:formatCode>0.0%</c:formatCode>
                <c:ptCount val="5"/>
                <c:pt idx="0">
                  <c:v>0.30002191540653078</c:v>
                </c:pt>
                <c:pt idx="1">
                  <c:v>0.30013175230566536</c:v>
                </c:pt>
                <c:pt idx="2">
                  <c:v>0.5</c:v>
                </c:pt>
                <c:pt idx="3">
                  <c:v>0.5</c:v>
                </c:pt>
                <c:pt idx="4">
                  <c:v>0.55094181665969022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725568"/>
        <c:axId val="143657792"/>
      </c:barChart>
      <c:catAx>
        <c:axId val="1437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57792"/>
        <c:crosses val="autoZero"/>
        <c:auto val="1"/>
        <c:lblAlgn val="ctr"/>
        <c:lblOffset val="100"/>
        <c:noMultiLvlLbl val="0"/>
      </c:catAx>
      <c:valAx>
        <c:axId val="1436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725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="0"/>
              <a:t>Processos</a:t>
            </a:r>
            <a:r>
              <a:rPr lang="pt-BR" b="0" baseline="0"/>
              <a:t> SPA 2013-2017</a:t>
            </a:r>
            <a:endParaRPr lang="pt-BR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'Processos SPA'!$C$2</c:f>
              <c:strCache>
                <c:ptCount val="1"/>
                <c:pt idx="0">
                  <c:v>PROCESSO_DIGITAL</c:v>
                </c:pt>
              </c:strCache>
            </c:strRef>
          </c:tx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SPA'!$C$3:$C$7</c:f>
              <c:numCache>
                <c:formatCode>0</c:formatCode>
                <c:ptCount val="5"/>
                <c:pt idx="0">
                  <c:v>3382</c:v>
                </c:pt>
                <c:pt idx="1">
                  <c:v>4228</c:v>
                </c:pt>
                <c:pt idx="2">
                  <c:v>4760</c:v>
                </c:pt>
                <c:pt idx="3">
                  <c:v>5246</c:v>
                </c:pt>
                <c:pt idx="4">
                  <c:v>5697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'Processos SPA'!$D$2</c:f>
              <c:strCache>
                <c:ptCount val="1"/>
                <c:pt idx="0">
                  <c:v>PROCESSO_FISICO</c:v>
                </c:pt>
              </c:strCache>
            </c:strRef>
          </c:tx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SPA'!$D$3:$D$7</c:f>
              <c:numCache>
                <c:formatCode>0</c:formatCode>
                <c:ptCount val="5"/>
                <c:pt idx="0">
                  <c:v>45746</c:v>
                </c:pt>
                <c:pt idx="1">
                  <c:v>42296</c:v>
                </c:pt>
                <c:pt idx="2">
                  <c:v>38616</c:v>
                </c:pt>
                <c:pt idx="3">
                  <c:v>41673</c:v>
                </c:pt>
                <c:pt idx="4">
                  <c:v>40115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'Processos SPA'!$E$2</c:f>
              <c:strCache>
                <c:ptCount val="1"/>
                <c:pt idx="0">
                  <c:v>PROTOCOLO</c:v>
                </c:pt>
              </c:strCache>
            </c:strRef>
          </c:tx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SPA'!$E$3:$E$7</c:f>
              <c:numCache>
                <c:formatCode>0</c:formatCode>
                <c:ptCount val="5"/>
                <c:pt idx="0">
                  <c:v>1488</c:v>
                </c:pt>
                <c:pt idx="1">
                  <c:v>1290</c:v>
                </c:pt>
                <c:pt idx="2">
                  <c:v>831</c:v>
                </c:pt>
                <c:pt idx="3">
                  <c:v>855</c:v>
                </c:pt>
                <c:pt idx="4">
                  <c:v>819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'Processos SPA'!$F$2</c:f>
              <c:strCache>
                <c:ptCount val="1"/>
                <c:pt idx="0">
                  <c:v>PROTOCOLO_DIGITAL</c:v>
                </c:pt>
              </c:strCache>
            </c:strRef>
          </c:tx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SPA'!$F$3:$F$7</c:f>
              <c:numCache>
                <c:formatCode>0</c:formatCode>
                <c:ptCount val="5"/>
                <c:pt idx="0">
                  <c:v>28171</c:v>
                </c:pt>
                <c:pt idx="1">
                  <c:v>28714</c:v>
                </c:pt>
                <c:pt idx="2">
                  <c:v>32254</c:v>
                </c:pt>
                <c:pt idx="3">
                  <c:v>34854</c:v>
                </c:pt>
                <c:pt idx="4">
                  <c:v>40402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'Processos SPA'!$G$2</c:f>
              <c:strCache>
                <c:ptCount val="1"/>
                <c:pt idx="0">
                  <c:v>CORRESPONDENCIA</c:v>
                </c:pt>
              </c:strCache>
            </c:strRef>
          </c:tx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SPA'!$G$3:$G$7</c:f>
              <c:numCache>
                <c:formatCode>0</c:formatCode>
                <c:ptCount val="5"/>
                <c:pt idx="0">
                  <c:v>13227</c:v>
                </c:pt>
                <c:pt idx="1">
                  <c:v>11235</c:v>
                </c:pt>
                <c:pt idx="2">
                  <c:v>11283</c:v>
                </c:pt>
                <c:pt idx="3">
                  <c:v>10270</c:v>
                </c:pt>
                <c:pt idx="4">
                  <c:v>11016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26592"/>
        <c:axId val="143660096"/>
      </c:lineChart>
      <c:catAx>
        <c:axId val="1437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60096"/>
        <c:crosses val="autoZero"/>
        <c:auto val="1"/>
        <c:lblAlgn val="ctr"/>
        <c:lblOffset val="100"/>
        <c:noMultiLvlLbl val="0"/>
      </c:catAx>
      <c:valAx>
        <c:axId val="143660096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726592"/>
        <c:crosses val="autoZero"/>
        <c:crossBetween val="between"/>
        <c:majorUnit val="10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/>
            </a:pPr>
            <a:r>
              <a:rPr lang="pt-BR" sz="1600" b="0"/>
              <a:t>Proporção</a:t>
            </a:r>
            <a:r>
              <a:rPr lang="pt-BR" sz="1600" b="0" baseline="0"/>
              <a:t> Processos SPA em 2013</a:t>
            </a:r>
            <a:endParaRPr lang="pt-BR" sz="1600" b="0"/>
          </a:p>
        </c:rich>
      </c:tx>
      <c:layout>
        <c:manualLayout>
          <c:xMode val="edge"/>
          <c:yMode val="edge"/>
          <c:x val="2.5036815088379436E-2"/>
          <c:y val="3.2786885245901641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'Processos SPA'!$B$3</c:f>
              <c:strCache>
                <c:ptCount val="1"/>
                <c:pt idx="0">
                  <c:v>2013</c:v>
                </c:pt>
              </c:strCache>
            </c:strRef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'Processos SPA'!$K$2:$L$2</c:f>
              <c:strCache>
                <c:ptCount val="2"/>
                <c:pt idx="0">
                  <c:v>% DIGITAL</c:v>
                </c:pt>
                <c:pt idx="1">
                  <c:v>% FÍSICO</c:v>
                </c:pt>
              </c:strCache>
            </c:strRef>
          </c:cat>
          <c:val>
            <c:numRef>
              <c:f>'Processos SPA'!$K$3:$L$3</c:f>
              <c:numCache>
                <c:formatCode>0.0%</c:formatCode>
                <c:ptCount val="2"/>
                <c:pt idx="0">
                  <c:v>0.48666507270632731</c:v>
                </c:pt>
                <c:pt idx="1">
                  <c:v>0.51333492729367269</c:v>
                </c:pt>
              </c:numCache>
            </c:numRef>
          </c:val>
        </c:ser>
        <c:ser>
          <c:idx val="0"/>
          <c:order val="0"/>
          <c:tx>
            <c:strRef>
              <c:f>'Processos SPA'!$B$3</c:f>
              <c:strCache>
                <c:ptCount val="1"/>
                <c:pt idx="0">
                  <c:v>2013</c:v>
                </c:pt>
              </c:strCache>
            </c:strRef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'Processos SPA'!$K$2:$L$2</c:f>
              <c:strCache>
                <c:ptCount val="2"/>
                <c:pt idx="0">
                  <c:v>% DIGITAL</c:v>
                </c:pt>
                <c:pt idx="1">
                  <c:v>% FÍSICO</c:v>
                </c:pt>
              </c:strCache>
            </c:strRef>
          </c:cat>
          <c:val>
            <c:numRef>
              <c:f>'Processos SPA'!$K$3:$L$3</c:f>
              <c:numCache>
                <c:formatCode>0.0%</c:formatCode>
                <c:ptCount val="2"/>
                <c:pt idx="0">
                  <c:v>0.48666507270632731</c:v>
                </c:pt>
                <c:pt idx="1">
                  <c:v>0.51333492729367269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/>
            </a:pPr>
            <a:r>
              <a:rPr lang="pt-BR" sz="1600" b="0"/>
              <a:t>Proporção</a:t>
            </a:r>
            <a:r>
              <a:rPr lang="pt-BR" sz="1600" b="0" baseline="0"/>
              <a:t> Processos SPA em 2014</a:t>
            </a:r>
            <a:endParaRPr lang="pt-BR" sz="1600" b="0"/>
          </a:p>
        </c:rich>
      </c:tx>
      <c:layout>
        <c:manualLayout>
          <c:xMode val="edge"/>
          <c:yMode val="edge"/>
          <c:x val="2.5036815088379436E-2"/>
          <c:y val="3.278688524590164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'Processos SPA'!$B$4</c:f>
              <c:strCache>
                <c:ptCount val="1"/>
                <c:pt idx="0">
                  <c:v>2014</c:v>
                </c:pt>
              </c:strCache>
            </c:strRef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'Processos SPA'!$K$2:$L$2</c:f>
              <c:strCache>
                <c:ptCount val="2"/>
                <c:pt idx="0">
                  <c:v>% DIGITAL</c:v>
                </c:pt>
                <c:pt idx="1">
                  <c:v>% FÍSICO</c:v>
                </c:pt>
              </c:strCache>
            </c:strRef>
          </c:cat>
          <c:val>
            <c:numRef>
              <c:f>'Processos SPA'!$K$4:$L$4</c:f>
              <c:numCache>
                <c:formatCode>0.0%</c:formatCode>
                <c:ptCount val="2"/>
                <c:pt idx="0">
                  <c:v>0.50336702254936594</c:v>
                </c:pt>
                <c:pt idx="1">
                  <c:v>0.49663297745063412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Gasto Mensal com</a:t>
            </a:r>
            <a:r>
              <a:rPr lang="en-US" b="0" baseline="0"/>
              <a:t> Água e Esgoto (m³) - 2013 a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Esgoto'!$S$4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Esgoto'!$T$4:$AE$4</c:f>
              <c:numCache>
                <c:formatCode>"R$"#,##0.00;[Red]\-"R$"#,##0.00</c:formatCode>
                <c:ptCount val="12"/>
                <c:pt idx="0">
                  <c:v>391901.75</c:v>
                </c:pt>
                <c:pt idx="1">
                  <c:v>378438.98</c:v>
                </c:pt>
                <c:pt idx="2">
                  <c:v>352124.55</c:v>
                </c:pt>
                <c:pt idx="3">
                  <c:v>372057.63</c:v>
                </c:pt>
                <c:pt idx="4">
                  <c:v>361213.46</c:v>
                </c:pt>
                <c:pt idx="5">
                  <c:v>360955.12</c:v>
                </c:pt>
                <c:pt idx="6">
                  <c:v>320582.05</c:v>
                </c:pt>
                <c:pt idx="7">
                  <c:v>368550.33</c:v>
                </c:pt>
                <c:pt idx="8">
                  <c:v>429954.24</c:v>
                </c:pt>
                <c:pt idx="9">
                  <c:v>393721.54</c:v>
                </c:pt>
                <c:pt idx="10">
                  <c:v>417355.35</c:v>
                </c:pt>
                <c:pt idx="11">
                  <c:v>389676.27</c:v>
                </c:pt>
              </c:numCache>
            </c:numRef>
          </c:val>
        </c:ser>
        <c:ser>
          <c:idx val="1"/>
          <c:order val="1"/>
          <c:tx>
            <c:strRef>
              <c:f>'Água e Esgoto'!$S$5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Esgoto'!$T$5:$AE$5</c:f>
              <c:numCache>
                <c:formatCode>"R$"#,##0.00;[Red]\-"R$"#,##0.00</c:formatCode>
                <c:ptCount val="12"/>
                <c:pt idx="0">
                  <c:v>321564.45</c:v>
                </c:pt>
                <c:pt idx="1">
                  <c:v>181985.81</c:v>
                </c:pt>
                <c:pt idx="2">
                  <c:v>320153.05</c:v>
                </c:pt>
                <c:pt idx="3">
                  <c:v>323992.94</c:v>
                </c:pt>
                <c:pt idx="4">
                  <c:v>403954.48</c:v>
                </c:pt>
                <c:pt idx="5">
                  <c:v>384506.62</c:v>
                </c:pt>
                <c:pt idx="6">
                  <c:v>371274.25</c:v>
                </c:pt>
                <c:pt idx="7">
                  <c:v>401673.35</c:v>
                </c:pt>
                <c:pt idx="8">
                  <c:v>480948.91</c:v>
                </c:pt>
                <c:pt idx="9">
                  <c:v>479879.49</c:v>
                </c:pt>
                <c:pt idx="10">
                  <c:v>507247.7</c:v>
                </c:pt>
                <c:pt idx="11">
                  <c:v>436416.39</c:v>
                </c:pt>
              </c:numCache>
            </c:numRef>
          </c:val>
        </c:ser>
        <c:ser>
          <c:idx val="2"/>
          <c:order val="2"/>
          <c:tx>
            <c:strRef>
              <c:f>'Água e Esgoto'!$S$6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Esgoto'!$T$6:$AE$6</c:f>
              <c:numCache>
                <c:formatCode>"R$"#,##0.00;[Red]\-"R$"#,##0.00</c:formatCode>
                <c:ptCount val="12"/>
                <c:pt idx="0">
                  <c:v>388277.61</c:v>
                </c:pt>
                <c:pt idx="1">
                  <c:v>429447.85</c:v>
                </c:pt>
                <c:pt idx="2">
                  <c:v>423037.1</c:v>
                </c:pt>
                <c:pt idx="3">
                  <c:v>481904.77</c:v>
                </c:pt>
                <c:pt idx="4">
                  <c:v>506779.01</c:v>
                </c:pt>
                <c:pt idx="5">
                  <c:v>466268.66</c:v>
                </c:pt>
                <c:pt idx="6">
                  <c:v>436165.75</c:v>
                </c:pt>
                <c:pt idx="7">
                  <c:v>455444.92</c:v>
                </c:pt>
                <c:pt idx="8">
                  <c:v>501460.09</c:v>
                </c:pt>
                <c:pt idx="9">
                  <c:v>494568.85</c:v>
                </c:pt>
                <c:pt idx="10">
                  <c:v>504567.6</c:v>
                </c:pt>
                <c:pt idx="11">
                  <c:v>447702.1</c:v>
                </c:pt>
              </c:numCache>
            </c:numRef>
          </c:val>
        </c:ser>
        <c:ser>
          <c:idx val="3"/>
          <c:order val="3"/>
          <c:tx>
            <c:strRef>
              <c:f>'Água e Esgoto'!$S$7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Esgoto'!$T$7:$AE$7</c:f>
              <c:numCache>
                <c:formatCode>"R$"#,##0.00;[Red]\-"R$"#,##0.00</c:formatCode>
                <c:ptCount val="12"/>
                <c:pt idx="0">
                  <c:v>394153.09</c:v>
                </c:pt>
                <c:pt idx="1">
                  <c:v>454158.65</c:v>
                </c:pt>
                <c:pt idx="2">
                  <c:v>458685.35</c:v>
                </c:pt>
                <c:pt idx="3">
                  <c:v>470497.91</c:v>
                </c:pt>
                <c:pt idx="4">
                  <c:v>554398.94999999995</c:v>
                </c:pt>
                <c:pt idx="5">
                  <c:v>465078.39</c:v>
                </c:pt>
                <c:pt idx="6">
                  <c:v>589295.07999999996</c:v>
                </c:pt>
                <c:pt idx="7">
                  <c:v>549569.93999999994</c:v>
                </c:pt>
                <c:pt idx="8">
                  <c:v>594614.05000000005</c:v>
                </c:pt>
                <c:pt idx="9">
                  <c:v>596196.41</c:v>
                </c:pt>
                <c:pt idx="10">
                  <c:v>592225.96</c:v>
                </c:pt>
                <c:pt idx="11">
                  <c:v>540380.21</c:v>
                </c:pt>
              </c:numCache>
            </c:numRef>
          </c:val>
        </c:ser>
        <c:ser>
          <c:idx val="4"/>
          <c:order val="4"/>
          <c:tx>
            <c:strRef>
              <c:f>'Água e Esgoto'!$S$8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Esgoto'!$T$8:$AE$8</c:f>
              <c:numCache>
                <c:formatCode>"R$"#,##0.00;[Red]\-"R$"#,##0.00</c:formatCode>
                <c:ptCount val="12"/>
                <c:pt idx="0">
                  <c:v>500495.18</c:v>
                </c:pt>
                <c:pt idx="1">
                  <c:v>495202.87</c:v>
                </c:pt>
                <c:pt idx="2">
                  <c:v>548348.48</c:v>
                </c:pt>
                <c:pt idx="3">
                  <c:v>600426.69999999995</c:v>
                </c:pt>
                <c:pt idx="4">
                  <c:v>572450.42000000004</c:v>
                </c:pt>
                <c:pt idx="5">
                  <c:v>598540.43999999994</c:v>
                </c:pt>
                <c:pt idx="6">
                  <c:v>521521.11</c:v>
                </c:pt>
                <c:pt idx="7">
                  <c:v>488311.22</c:v>
                </c:pt>
                <c:pt idx="8">
                  <c:v>572251.77</c:v>
                </c:pt>
                <c:pt idx="9">
                  <c:v>308452.43</c:v>
                </c:pt>
                <c:pt idx="10">
                  <c:v>344703.83</c:v>
                </c:pt>
                <c:pt idx="11">
                  <c:v>317289.84000000003</c:v>
                </c:pt>
              </c:numCache>
            </c:numRef>
          </c:val>
        </c:ser>
        <c:ser>
          <c:idx val="5"/>
          <c:order val="5"/>
          <c:tx>
            <c:strRef>
              <c:f>'Água e Esgoto'!$S$9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Esgoto'!$T$9:$AE$9</c:f>
              <c:numCache>
                <c:formatCode>"R$"#,##0.00</c:formatCode>
                <c:ptCount val="12"/>
                <c:pt idx="0">
                  <c:v>218763.04</c:v>
                </c:pt>
                <c:pt idx="1">
                  <c:v>324830.42</c:v>
                </c:pt>
                <c:pt idx="2">
                  <c:v>378441.84</c:v>
                </c:pt>
                <c:pt idx="3">
                  <c:v>357015.6</c:v>
                </c:pt>
                <c:pt idx="4">
                  <c:v>369780.44</c:v>
                </c:pt>
                <c:pt idx="5">
                  <c:v>384246.32</c:v>
                </c:pt>
                <c:pt idx="6">
                  <c:v>337707.28</c:v>
                </c:pt>
                <c:pt idx="7">
                  <c:v>355907.52</c:v>
                </c:pt>
                <c:pt idx="8">
                  <c:v>372249.11</c:v>
                </c:pt>
                <c:pt idx="9">
                  <c:v>353772.38</c:v>
                </c:pt>
                <c:pt idx="10">
                  <c:v>375442.93</c:v>
                </c:pt>
                <c:pt idx="11">
                  <c:v>354866.19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01120"/>
        <c:axId val="132190144"/>
      </c:barChart>
      <c:catAx>
        <c:axId val="13370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90144"/>
        <c:crosses val="autoZero"/>
        <c:auto val="1"/>
        <c:lblAlgn val="ctr"/>
        <c:lblOffset val="100"/>
        <c:noMultiLvlLbl val="0"/>
      </c:catAx>
      <c:valAx>
        <c:axId val="132190144"/>
        <c:scaling>
          <c:orientation val="minMax"/>
        </c:scaling>
        <c:delete val="0"/>
        <c:axPos val="l"/>
        <c:majorGridlines/>
        <c:numFmt formatCode="&quot;R$&quot;#,##0.00;[Red]\-&quot;R$&quot;#,##0.00" sourceLinked="1"/>
        <c:majorTickMark val="out"/>
        <c:minorTickMark val="none"/>
        <c:tickLblPos val="nextTo"/>
        <c:crossAx val="133701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/>
            </a:pPr>
            <a:r>
              <a:rPr lang="pt-BR" sz="1600" b="0"/>
              <a:t>Proporção</a:t>
            </a:r>
            <a:r>
              <a:rPr lang="pt-BR" sz="1600" b="0" baseline="0"/>
              <a:t> Processos SPA em 2015</a:t>
            </a:r>
            <a:endParaRPr lang="pt-BR" sz="1600" b="0"/>
          </a:p>
        </c:rich>
      </c:tx>
      <c:layout>
        <c:manualLayout>
          <c:xMode val="edge"/>
          <c:yMode val="edge"/>
          <c:x val="2.5036815088379436E-2"/>
          <c:y val="3.2786885245901641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'Processos SPA'!$B$5</c:f>
              <c:strCache>
                <c:ptCount val="1"/>
                <c:pt idx="0">
                  <c:v>2015</c:v>
                </c:pt>
              </c:strCache>
            </c:strRef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'Processos SPA'!$K$2:$L$2</c:f>
              <c:strCache>
                <c:ptCount val="2"/>
                <c:pt idx="0">
                  <c:v>% DIGITAL</c:v>
                </c:pt>
                <c:pt idx="1">
                  <c:v>% FÍSICO</c:v>
                </c:pt>
              </c:strCache>
            </c:strRef>
          </c:cat>
          <c:val>
            <c:numRef>
              <c:f>'Processos SPA'!$K$5:$L$5</c:f>
              <c:numCache>
                <c:formatCode>0.0%</c:formatCode>
                <c:ptCount val="2"/>
                <c:pt idx="0">
                  <c:v>0.55043079868708966</c:v>
                </c:pt>
                <c:pt idx="1">
                  <c:v>0.44956920131291028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/>
            </a:pPr>
            <a:r>
              <a:rPr lang="pt-BR" sz="1600" b="0"/>
              <a:t>Proporção</a:t>
            </a:r>
            <a:r>
              <a:rPr lang="pt-BR" sz="1600" b="0" baseline="0"/>
              <a:t> Processos SPA em 2016</a:t>
            </a:r>
            <a:endParaRPr lang="pt-BR" sz="1600" b="0"/>
          </a:p>
        </c:rich>
      </c:tx>
      <c:layout>
        <c:manualLayout>
          <c:xMode val="edge"/>
          <c:yMode val="edge"/>
          <c:x val="2.5036815088379436E-2"/>
          <c:y val="3.2786885245901641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'Processos SPA'!$B$6</c:f>
              <c:strCache>
                <c:ptCount val="1"/>
                <c:pt idx="0">
                  <c:v>2016</c:v>
                </c:pt>
              </c:strCache>
            </c:strRef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'Processos SPA'!$K$2:$L$2</c:f>
              <c:strCache>
                <c:ptCount val="2"/>
                <c:pt idx="0">
                  <c:v>% DIGITAL</c:v>
                </c:pt>
                <c:pt idx="1">
                  <c:v>% FÍSICO</c:v>
                </c:pt>
              </c:strCache>
            </c:strRef>
          </c:cat>
          <c:val>
            <c:numRef>
              <c:f>'Processos SPA'!$K$6:$L$6</c:f>
              <c:numCache>
                <c:formatCode>0.0%</c:formatCode>
                <c:ptCount val="2"/>
                <c:pt idx="0">
                  <c:v>0.54220758250984946</c:v>
                </c:pt>
                <c:pt idx="1">
                  <c:v>0.45779241749015048</c:v>
                </c:pt>
              </c:numCache>
            </c:numRef>
          </c:val>
        </c:ser>
        <c:ser>
          <c:idx val="0"/>
          <c:order val="0"/>
          <c:tx>
            <c:strRef>
              <c:f>'Processos SPA'!$B$6</c:f>
              <c:strCache>
                <c:ptCount val="1"/>
                <c:pt idx="0">
                  <c:v>2016</c:v>
                </c:pt>
              </c:strCache>
            </c:strRef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'Processos SPA'!$K$2:$L$2</c:f>
              <c:strCache>
                <c:ptCount val="2"/>
                <c:pt idx="0">
                  <c:v>% DIGITAL</c:v>
                </c:pt>
                <c:pt idx="1">
                  <c:v>% FÍSICO</c:v>
                </c:pt>
              </c:strCache>
            </c:strRef>
          </c:cat>
          <c:val>
            <c:numRef>
              <c:f>'Processos SPA'!$K$6:$L$6</c:f>
              <c:numCache>
                <c:formatCode>0.0%</c:formatCode>
                <c:ptCount val="2"/>
                <c:pt idx="0">
                  <c:v>0.54220758250984946</c:v>
                </c:pt>
                <c:pt idx="1">
                  <c:v>0.45779241749015048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/>
            </a:pPr>
            <a:r>
              <a:rPr lang="pt-BR" sz="1600" b="0"/>
              <a:t>Proporção</a:t>
            </a:r>
            <a:r>
              <a:rPr lang="pt-BR" sz="1600" b="0" baseline="0"/>
              <a:t> Processos SPA em 2017</a:t>
            </a:r>
            <a:endParaRPr lang="pt-BR" sz="1600" b="0"/>
          </a:p>
        </c:rich>
      </c:tx>
      <c:layout>
        <c:manualLayout>
          <c:xMode val="edge"/>
          <c:yMode val="edge"/>
          <c:x val="2.5036815088379436E-2"/>
          <c:y val="3.278688524590164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'Processos SPA'!$B$7</c:f>
              <c:strCache>
                <c:ptCount val="1"/>
                <c:pt idx="0">
                  <c:v>2017</c:v>
                </c:pt>
              </c:strCache>
            </c:strRef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'Processos SPA'!$K$2:$L$2</c:f>
              <c:strCache>
                <c:ptCount val="2"/>
                <c:pt idx="0">
                  <c:v>% DIGITAL</c:v>
                </c:pt>
                <c:pt idx="1">
                  <c:v>% FÍSICO</c:v>
                </c:pt>
              </c:strCache>
            </c:strRef>
          </c:cat>
          <c:val>
            <c:numRef>
              <c:f>'Processos SPA'!$K$7:$L$7</c:f>
              <c:numCache>
                <c:formatCode>0.0%</c:formatCode>
                <c:ptCount val="2"/>
                <c:pt idx="0">
                  <c:v>0.58251486501647132</c:v>
                </c:pt>
                <c:pt idx="1">
                  <c:v>0.41748513498352863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="0"/>
              <a:t>Proporção</a:t>
            </a:r>
            <a:r>
              <a:rPr lang="pt-BR" b="0" baseline="0"/>
              <a:t> de Processos SPA Digitais e Físicos entre 2013 e 2017</a:t>
            </a:r>
            <a:endParaRPr lang="pt-BR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'Processos SPA'!$K$2</c:f>
              <c:strCache>
                <c:ptCount val="1"/>
                <c:pt idx="0">
                  <c:v>% DIGITAL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SPA'!$K$3:$K$7</c:f>
              <c:numCache>
                <c:formatCode>0.0%</c:formatCode>
                <c:ptCount val="5"/>
                <c:pt idx="0">
                  <c:v>0.48666507270632731</c:v>
                </c:pt>
                <c:pt idx="1">
                  <c:v>0.50336702254936594</c:v>
                </c:pt>
                <c:pt idx="2">
                  <c:v>0.55043079868708966</c:v>
                </c:pt>
                <c:pt idx="3">
                  <c:v>0.54220758250984946</c:v>
                </c:pt>
                <c:pt idx="4">
                  <c:v>0.58251486501647132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'Processos SPA'!$L$2</c:f>
              <c:strCache>
                <c:ptCount val="1"/>
                <c:pt idx="0">
                  <c:v>% FÍSICO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SPA'!$L$3:$L$7</c:f>
              <c:numCache>
                <c:formatCode>0.0%</c:formatCode>
                <c:ptCount val="5"/>
                <c:pt idx="0">
                  <c:v>0.51333492729367269</c:v>
                </c:pt>
                <c:pt idx="1">
                  <c:v>0.49663297745063412</c:v>
                </c:pt>
                <c:pt idx="2">
                  <c:v>0.44956920131291028</c:v>
                </c:pt>
                <c:pt idx="3">
                  <c:v>0.45779241749015048</c:v>
                </c:pt>
                <c:pt idx="4">
                  <c:v>0.41748513498352863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372288"/>
        <c:axId val="143980736"/>
      </c:lineChart>
      <c:catAx>
        <c:axId val="1433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980736"/>
        <c:crosses val="autoZero"/>
        <c:auto val="1"/>
        <c:lblAlgn val="ctr"/>
        <c:lblOffset val="100"/>
        <c:noMultiLvlLbl val="0"/>
      </c:catAx>
      <c:valAx>
        <c:axId val="143980736"/>
        <c:scaling>
          <c:orientation val="minMax"/>
          <c:max val="0.60000000000000009"/>
          <c:min val="0.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3372288"/>
        <c:crosses val="autoZero"/>
        <c:crossBetween val="between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 b="0" i="0" baseline="0">
                <a:effectLst/>
              </a:rPr>
              <a:t>Proporção de Processos SPA Digitais e Físicos entre 2013 e 2017</a:t>
            </a:r>
            <a:endParaRPr lang="pt-BR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577382306980415E-2"/>
          <c:y val="0.14888888888888888"/>
          <c:w val="0.84432303187535085"/>
          <c:h val="0.75675460059018052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'Processos SPA'!$K$2</c:f>
              <c:strCache>
                <c:ptCount val="1"/>
                <c:pt idx="0">
                  <c:v>% DIGITAL</c:v>
                </c:pt>
              </c:strCache>
            </c:strRef>
          </c:tx>
          <c:invertIfNegative val="0"/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SPA'!$K$3:$K$7</c:f>
              <c:numCache>
                <c:formatCode>0.0%</c:formatCode>
                <c:ptCount val="5"/>
                <c:pt idx="0">
                  <c:v>0.48666507270632731</c:v>
                </c:pt>
                <c:pt idx="1">
                  <c:v>0.50336702254936594</c:v>
                </c:pt>
                <c:pt idx="2">
                  <c:v>0.55043079868708966</c:v>
                </c:pt>
                <c:pt idx="3">
                  <c:v>0.54220758250984946</c:v>
                </c:pt>
                <c:pt idx="4">
                  <c:v>0.58251486501647132</c:v>
                </c:pt>
              </c:numCache>
            </c:numRef>
          </c:val>
        </c:ser>
        <c:ser>
          <c:idx val="2"/>
          <c:order val="1"/>
          <c:tx>
            <c:strRef>
              <c:f>'Processos SPA'!$L$2</c:f>
              <c:strCache>
                <c:ptCount val="1"/>
                <c:pt idx="0">
                  <c:v>% FÍSICO</c:v>
                </c:pt>
              </c:strCache>
            </c:strRef>
          </c:tx>
          <c:invertIfNegative val="0"/>
          <c:cat>
            <c:numRef>
              <c:f>'Processos SPA'!$B$3:$B$7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'Processos SPA'!$L$3:$L$7</c:f>
              <c:numCache>
                <c:formatCode>0.0%</c:formatCode>
                <c:ptCount val="5"/>
                <c:pt idx="0">
                  <c:v>0.51333492729367269</c:v>
                </c:pt>
                <c:pt idx="1">
                  <c:v>0.49663297745063412</c:v>
                </c:pt>
                <c:pt idx="2">
                  <c:v>0.44956920131291028</c:v>
                </c:pt>
                <c:pt idx="3">
                  <c:v>0.45779241749015048</c:v>
                </c:pt>
                <c:pt idx="4">
                  <c:v>0.41748513498352863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373824"/>
        <c:axId val="144565952"/>
      </c:barChart>
      <c:catAx>
        <c:axId val="14337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4565952"/>
        <c:crosses val="autoZero"/>
        <c:auto val="1"/>
        <c:lblAlgn val="ctr"/>
        <c:lblOffset val="100"/>
        <c:noMultiLvlLbl val="0"/>
      </c:catAx>
      <c:valAx>
        <c:axId val="14456595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337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634357410526012"/>
          <c:y val="0.48561976363124099"/>
          <c:w val="9.0573574256975098E-2"/>
          <c:h val="0.1362178032830641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baseline="0">
                <a:effectLst/>
              </a:rPr>
              <a:t>Gasto Anual com Água e Esgoto (m³) </a:t>
            </a:r>
          </a:p>
          <a:p>
            <a:pPr>
              <a:defRPr/>
            </a:pPr>
            <a:r>
              <a:rPr lang="en-US" sz="1600" b="0" i="0" baseline="0">
                <a:effectLst/>
              </a:rPr>
              <a:t>2013 a 2018</a:t>
            </a:r>
          </a:p>
        </c:rich>
      </c:tx>
      <c:layout>
        <c:manualLayout>
          <c:xMode val="edge"/>
          <c:yMode val="edge"/>
          <c:x val="0.35482467191601053"/>
          <c:y val="3.703690158601814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Esgoto'!$AF$3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'Água e Esgoto'!$S$4:$S$9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'Água e Esgoto'!$AF$4:$AF$9</c:f>
              <c:numCache>
                <c:formatCode>"R$"#,##0.00;[Red]\-"R$"#,##0.00</c:formatCode>
                <c:ptCount val="6"/>
                <c:pt idx="0">
                  <c:v>4536531.2700000005</c:v>
                </c:pt>
                <c:pt idx="1">
                  <c:v>4613597.4400000004</c:v>
                </c:pt>
                <c:pt idx="2">
                  <c:v>5535624.3099999987</c:v>
                </c:pt>
                <c:pt idx="3">
                  <c:v>6259253.9900000002</c:v>
                </c:pt>
                <c:pt idx="4">
                  <c:v>5867994.2899999991</c:v>
                </c:pt>
                <c:pt idx="5">
                  <c:v>4183023.07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22656"/>
        <c:axId val="132192448"/>
      </c:barChart>
      <c:catAx>
        <c:axId val="1340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192448"/>
        <c:crosses val="autoZero"/>
        <c:auto val="1"/>
        <c:lblAlgn val="ctr"/>
        <c:lblOffset val="100"/>
        <c:noMultiLvlLbl val="0"/>
      </c:catAx>
      <c:valAx>
        <c:axId val="132192448"/>
        <c:scaling>
          <c:orientation val="minMax"/>
        </c:scaling>
        <c:delete val="0"/>
        <c:axPos val="l"/>
        <c:majorGridlines/>
        <c:numFmt formatCode="&quot;R$&quot;#,##0.00;[Red]\-&quot;R$&quot;#,##0.00" sourceLinked="1"/>
        <c:majorTickMark val="out"/>
        <c:minorTickMark val="none"/>
        <c:tickLblPos val="nextTo"/>
        <c:crossAx val="134022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50" b="0" i="0" baseline="0">
                <a:effectLst/>
              </a:rPr>
              <a:t>Comportamento Anual de Consumo de Água e Esgoto (m³)</a:t>
            </a:r>
          </a:p>
          <a:p>
            <a:pPr>
              <a:defRPr/>
            </a:pPr>
            <a:r>
              <a:rPr lang="en-US" sz="1450" b="0" i="0" baseline="0">
                <a:effectLst/>
              </a:rPr>
              <a:t>2013 a 2018 </a:t>
            </a:r>
            <a:endParaRPr lang="pt-BR" sz="145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'Água e Esgoto'!$O$3</c:f>
              <c:strCache>
                <c:ptCount val="1"/>
                <c:pt idx="0">
                  <c:v>Total</c:v>
                </c:pt>
              </c:strCache>
            </c:strRef>
          </c:tx>
          <c:dLbls>
            <c:delete val="1"/>
          </c:dLbls>
          <c:cat>
            <c:numRef>
              <c:f>'Água e Esgoto'!$B$4:$B$9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'Água e Esgoto'!$O$4:$O$9</c:f>
              <c:numCache>
                <c:formatCode>0</c:formatCode>
                <c:ptCount val="6"/>
                <c:pt idx="0">
                  <c:v>399525</c:v>
                </c:pt>
                <c:pt idx="1">
                  <c:v>381948</c:v>
                </c:pt>
                <c:pt idx="2">
                  <c:v>424916</c:v>
                </c:pt>
                <c:pt idx="3">
                  <c:v>413315</c:v>
                </c:pt>
                <c:pt idx="4">
                  <c:v>376875</c:v>
                </c:pt>
                <c:pt idx="5">
                  <c:v>281120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022144"/>
        <c:axId val="133808704"/>
      </c:lineChart>
      <c:catAx>
        <c:axId val="1340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808704"/>
        <c:crosses val="autoZero"/>
        <c:auto val="1"/>
        <c:lblAlgn val="ctr"/>
        <c:lblOffset val="100"/>
        <c:noMultiLvlLbl val="0"/>
      </c:catAx>
      <c:valAx>
        <c:axId val="133808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02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 b="0" i="0" baseline="0">
                <a:effectLst/>
              </a:rPr>
              <a:t>Comportamento Anual e Variação de Consumo de Água e Esgoto (m³) - 2013 a 2018</a:t>
            </a:r>
            <a:endParaRPr lang="pt-BR" sz="13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10365229770007"/>
          <c:y val="0.20813128479655463"/>
          <c:w val="0.78661755416166201"/>
          <c:h val="0.639193257597019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'Água e Esgoto'!$O$3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'Água e Esgoto'!$M$55:$M$60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'Água e Esgoto'!$O$4:$O$9</c:f>
              <c:numCache>
                <c:formatCode>0</c:formatCode>
                <c:ptCount val="6"/>
                <c:pt idx="0">
                  <c:v>399525</c:v>
                </c:pt>
                <c:pt idx="1">
                  <c:v>381948</c:v>
                </c:pt>
                <c:pt idx="2">
                  <c:v>424916</c:v>
                </c:pt>
                <c:pt idx="3">
                  <c:v>413315</c:v>
                </c:pt>
                <c:pt idx="4">
                  <c:v>376875</c:v>
                </c:pt>
                <c:pt idx="5">
                  <c:v>281120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24192"/>
        <c:axId val="133809856"/>
      </c:barChart>
      <c:barChart>
        <c:barDir val="col"/>
        <c:grouping val="clustered"/>
        <c:varyColors val="0"/>
        <c:ser>
          <c:idx val="0"/>
          <c:order val="1"/>
          <c:tx>
            <c:strRef>
              <c:f>'Água e Esgoto'!$O$54</c:f>
              <c:strCache>
                <c:ptCount val="1"/>
                <c:pt idx="0">
                  <c:v>Variação</c:v>
                </c:pt>
              </c:strCache>
            </c:strRef>
          </c:tx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- 4,39%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+ 11,25%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- 2,73%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- 8,82%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-14,91%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'Água e Esgoto'!$M$55:$M$59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'Água e Esgoto'!$O$55:$O$60</c:f>
              <c:numCache>
                <c:formatCode>0.00%</c:formatCode>
                <c:ptCount val="6"/>
                <c:pt idx="0">
                  <c:v>0</c:v>
                </c:pt>
                <c:pt idx="1">
                  <c:v>4.3900000000000002E-2</c:v>
                </c:pt>
                <c:pt idx="2">
                  <c:v>0.1125</c:v>
                </c:pt>
                <c:pt idx="3">
                  <c:v>2.7300000000000001E-2</c:v>
                </c:pt>
                <c:pt idx="4">
                  <c:v>8.8200000000000001E-2</c:v>
                </c:pt>
                <c:pt idx="5">
                  <c:v>0.14910000000000001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00608"/>
        <c:axId val="133810432"/>
      </c:barChart>
      <c:catAx>
        <c:axId val="1340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809856"/>
        <c:crosses val="autoZero"/>
        <c:auto val="1"/>
        <c:lblAlgn val="ctr"/>
        <c:lblOffset val="100"/>
        <c:noMultiLvlLbl val="0"/>
      </c:catAx>
      <c:valAx>
        <c:axId val="133809856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cmpd="sng"/>
          <a:effectLst>
            <a:glow>
              <a:schemeClr val="accent1">
                <a:alpha val="40000"/>
              </a:schemeClr>
            </a:glow>
            <a:outerShdw blurRad="50800" dist="50800" dir="5400000" sx="1000" sy="1000" algn="ctr" rotWithShape="0">
              <a:srgbClr val="000000">
                <a:alpha val="43137"/>
              </a:srgbClr>
            </a:outerShdw>
          </a:effectLst>
        </c:spPr>
        <c:crossAx val="134024192"/>
        <c:crosses val="autoZero"/>
        <c:crossBetween val="between"/>
      </c:valAx>
      <c:valAx>
        <c:axId val="133810432"/>
        <c:scaling>
          <c:orientation val="minMax"/>
          <c:max val="0.15000000000000002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crossAx val="133700608"/>
        <c:crosses val="max"/>
        <c:crossBetween val="between"/>
      </c:valAx>
      <c:catAx>
        <c:axId val="13370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810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9891400863027715"/>
          <c:y val="0.9236028135879657"/>
          <c:w val="0.2110525583025411"/>
          <c:h val="6.8789008759288936E-2"/>
        </c:manualLayout>
      </c:layout>
      <c:overlay val="0"/>
    </c:legend>
    <c:plotVisOnly val="1"/>
    <c:dispBlanksAs val="gap"/>
    <c:showDLblsOverMax val="0"/>
  </c:chart>
  <c:spPr>
    <a:effectLst/>
    <a:scene3d>
      <a:camera prst="orthographicFront"/>
      <a:lightRig rig="threePt" dir="t"/>
    </a:scene3d>
    <a:sp3d>
      <a:bevelB w="0" h="0"/>
    </a:sp3d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Consumo Mensal</a:t>
            </a:r>
            <a:r>
              <a:rPr lang="en-US" b="0" baseline="0"/>
              <a:t> </a:t>
            </a:r>
            <a:r>
              <a:rPr lang="en-US" b="0"/>
              <a:t>de Energia Elétrica (kWh) - 2013 a 2018*</a:t>
            </a:r>
            <a:endParaRPr lang="pt-BR" b="0"/>
          </a:p>
          <a:p>
            <a:pPr>
              <a:defRPr/>
            </a:pPr>
            <a:r>
              <a:rPr lang="en-US" sz="1050" b="0"/>
              <a:t>*</a:t>
            </a:r>
            <a:r>
              <a:rPr lang="en-US" sz="1000" b="0"/>
              <a:t> 2</a:t>
            </a:r>
            <a:r>
              <a:rPr lang="en-US" sz="900" b="0"/>
              <a:t>º trimestre de 2018</a:t>
            </a:r>
            <a:endParaRPr lang="pt-BR" sz="9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'Energia Elétrica'!$B$4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'Energia Elétrica'!$C$3:$N$3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Elétrica'!$C$4:$N$4</c:f>
              <c:numCache>
                <c:formatCode>#,##0</c:formatCode>
                <c:ptCount val="12"/>
                <c:pt idx="0">
                  <c:v>2337478</c:v>
                </c:pt>
                <c:pt idx="1">
                  <c:v>2726991</c:v>
                </c:pt>
                <c:pt idx="2">
                  <c:v>2657694</c:v>
                </c:pt>
                <c:pt idx="3">
                  <c:v>2863340</c:v>
                </c:pt>
                <c:pt idx="4">
                  <c:v>2518172</c:v>
                </c:pt>
                <c:pt idx="5">
                  <c:v>2328429</c:v>
                </c:pt>
                <c:pt idx="6">
                  <c:v>2214830</c:v>
                </c:pt>
                <c:pt idx="7">
                  <c:v>2149040</c:v>
                </c:pt>
                <c:pt idx="8">
                  <c:v>2232380</c:v>
                </c:pt>
                <c:pt idx="9">
                  <c:v>2426709</c:v>
                </c:pt>
                <c:pt idx="10">
                  <c:v>2604930</c:v>
                </c:pt>
                <c:pt idx="11">
                  <c:v>2611074</c:v>
                </c:pt>
              </c:numCache>
            </c:numRef>
          </c:val>
        </c:ser>
        <c:ser>
          <c:idx val="1"/>
          <c:order val="1"/>
          <c:tx>
            <c:strRef>
              <c:f>'Energia Elétrica'!$B$5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'Energia Elétrica'!$C$3:$N$3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Elétrica'!$C$5:$N$5</c:f>
              <c:numCache>
                <c:formatCode>#,##0</c:formatCode>
                <c:ptCount val="12"/>
                <c:pt idx="0">
                  <c:v>2508723</c:v>
                </c:pt>
                <c:pt idx="1">
                  <c:v>3111349</c:v>
                </c:pt>
                <c:pt idx="2">
                  <c:v>2808962</c:v>
                </c:pt>
                <c:pt idx="3">
                  <c:v>2776622</c:v>
                </c:pt>
                <c:pt idx="4">
                  <c:v>2448376</c:v>
                </c:pt>
                <c:pt idx="5">
                  <c:v>2295397</c:v>
                </c:pt>
                <c:pt idx="6">
                  <c:v>2250065</c:v>
                </c:pt>
                <c:pt idx="7">
                  <c:v>2309676</c:v>
                </c:pt>
                <c:pt idx="8">
                  <c:v>2476769</c:v>
                </c:pt>
                <c:pt idx="9">
                  <c:v>2548666</c:v>
                </c:pt>
                <c:pt idx="10">
                  <c:v>2997296</c:v>
                </c:pt>
                <c:pt idx="11">
                  <c:v>2981145</c:v>
                </c:pt>
              </c:numCache>
            </c:numRef>
          </c:val>
        </c:ser>
        <c:ser>
          <c:idx val="2"/>
          <c:order val="2"/>
          <c:tx>
            <c:strRef>
              <c:f>'Energia Elétrica'!$B$6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'Energia Elétrica'!$C$3:$N$3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Elétrica'!$C$6:$N$6</c:f>
              <c:numCache>
                <c:formatCode>#,##0</c:formatCode>
                <c:ptCount val="12"/>
                <c:pt idx="0">
                  <c:v>2553355</c:v>
                </c:pt>
                <c:pt idx="1">
                  <c:v>2960573</c:v>
                </c:pt>
                <c:pt idx="2">
                  <c:v>2997862</c:v>
                </c:pt>
                <c:pt idx="3">
                  <c:v>2829681</c:v>
                </c:pt>
                <c:pt idx="4">
                  <c:v>2507324</c:v>
                </c:pt>
                <c:pt idx="5">
                  <c:v>2434433</c:v>
                </c:pt>
                <c:pt idx="6">
                  <c:v>2196832</c:v>
                </c:pt>
                <c:pt idx="7">
                  <c:v>2455994</c:v>
                </c:pt>
                <c:pt idx="8">
                  <c:v>2513212</c:v>
                </c:pt>
                <c:pt idx="9">
                  <c:v>2515627</c:v>
                </c:pt>
                <c:pt idx="10">
                  <c:v>2725072</c:v>
                </c:pt>
                <c:pt idx="11">
                  <c:v>2544450</c:v>
                </c:pt>
              </c:numCache>
            </c:numRef>
          </c:val>
        </c:ser>
        <c:ser>
          <c:idx val="3"/>
          <c:order val="3"/>
          <c:tx>
            <c:strRef>
              <c:f>'Energia Elétrica'!$B$7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'Energia Elétrica'!$C$3:$N$3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Elétrica'!$C$7:$N$7</c:f>
              <c:numCache>
                <c:formatCode>#,##0</c:formatCode>
                <c:ptCount val="12"/>
                <c:pt idx="0">
                  <c:v>2218403</c:v>
                </c:pt>
                <c:pt idx="1">
                  <c:v>2824877</c:v>
                </c:pt>
                <c:pt idx="2">
                  <c:v>2937925</c:v>
                </c:pt>
                <c:pt idx="3">
                  <c:v>3362138</c:v>
                </c:pt>
                <c:pt idx="4">
                  <c:v>2461946</c:v>
                </c:pt>
                <c:pt idx="5">
                  <c:v>2364097</c:v>
                </c:pt>
                <c:pt idx="6">
                  <c:v>2209337</c:v>
                </c:pt>
                <c:pt idx="7">
                  <c:v>2281095</c:v>
                </c:pt>
                <c:pt idx="8">
                  <c:v>2438903</c:v>
                </c:pt>
                <c:pt idx="9">
                  <c:v>2476212</c:v>
                </c:pt>
                <c:pt idx="10">
                  <c:v>2704546</c:v>
                </c:pt>
                <c:pt idx="11">
                  <c:v>2579682</c:v>
                </c:pt>
              </c:numCache>
            </c:numRef>
          </c:val>
        </c:ser>
        <c:ser>
          <c:idx val="4"/>
          <c:order val="4"/>
          <c:tx>
            <c:strRef>
              <c:f>'Energia Elétrica'!$B$8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'Energia Elétrica'!$C$3:$N$3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Elétrica'!$C$8:$N$8</c:f>
              <c:numCache>
                <c:formatCode>#,##0</c:formatCode>
                <c:ptCount val="12"/>
                <c:pt idx="0">
                  <c:v>2604836</c:v>
                </c:pt>
                <c:pt idx="1">
                  <c:v>2709854</c:v>
                </c:pt>
                <c:pt idx="2">
                  <c:v>3205599</c:v>
                </c:pt>
                <c:pt idx="3">
                  <c:v>2758973</c:v>
                </c:pt>
                <c:pt idx="4">
                  <c:v>2480081</c:v>
                </c:pt>
                <c:pt idx="5">
                  <c:v>2530236</c:v>
                </c:pt>
                <c:pt idx="6">
                  <c:v>2318263</c:v>
                </c:pt>
                <c:pt idx="7">
                  <c:v>2457390</c:v>
                </c:pt>
                <c:pt idx="8">
                  <c:v>2589586</c:v>
                </c:pt>
                <c:pt idx="9">
                  <c:v>2145514</c:v>
                </c:pt>
                <c:pt idx="10">
                  <c:v>2383922</c:v>
                </c:pt>
                <c:pt idx="11">
                  <c:v>2292560</c:v>
                </c:pt>
              </c:numCache>
            </c:numRef>
          </c:val>
        </c:ser>
        <c:ser>
          <c:idx val="5"/>
          <c:order val="5"/>
          <c:tx>
            <c:strRef>
              <c:f>'Energia Elétrica'!$B$9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'Energia Elétrica'!$C$3:$N$3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Elétrica'!$C$9:$N$9</c:f>
              <c:numCache>
                <c:formatCode>#,##0</c:formatCode>
                <c:ptCount val="12"/>
                <c:pt idx="0">
                  <c:v>1911031</c:v>
                </c:pt>
                <c:pt idx="1">
                  <c:v>1949955</c:v>
                </c:pt>
                <c:pt idx="2">
                  <c:v>2710053</c:v>
                </c:pt>
                <c:pt idx="3">
                  <c:v>2621258</c:v>
                </c:pt>
                <c:pt idx="4">
                  <c:v>2312858</c:v>
                </c:pt>
                <c:pt idx="5">
                  <c:v>1969818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41184"/>
        <c:axId val="133812736"/>
      </c:barChart>
      <c:catAx>
        <c:axId val="13174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12736"/>
        <c:crosses val="autoZero"/>
        <c:auto val="1"/>
        <c:lblAlgn val="ctr"/>
        <c:lblOffset val="100"/>
        <c:noMultiLvlLbl val="0"/>
      </c:catAx>
      <c:valAx>
        <c:axId val="133812736"/>
        <c:scaling>
          <c:orientation val="minMax"/>
          <c:max val="3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741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Consumo Anual de Energia Elétrica (kWh) - 2013 a 2018*</a:t>
            </a:r>
          </a:p>
          <a:p>
            <a:pPr>
              <a:defRPr/>
            </a:pPr>
            <a:r>
              <a:rPr lang="en-US" sz="1050" b="0"/>
              <a:t>* 2</a:t>
            </a:r>
            <a:r>
              <a:rPr lang="en-US" sz="900" b="0"/>
              <a:t>º trimestre de 2018</a:t>
            </a:r>
            <a:endParaRPr lang="pt-BR" sz="900" b="0"/>
          </a:p>
        </c:rich>
      </c:tx>
      <c:layout>
        <c:manualLayout>
          <c:xMode val="edge"/>
          <c:yMode val="edge"/>
          <c:x val="0.1748246537670292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'Energia Elétrica'!$O$3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'Energia Elétrica'!$B$4:$B$9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'Energia Elétrica'!$O$4:$O$9</c:f>
              <c:numCache>
                <c:formatCode>#,##0</c:formatCode>
                <c:ptCount val="6"/>
                <c:pt idx="0">
                  <c:v>29671067</c:v>
                </c:pt>
                <c:pt idx="1">
                  <c:v>31513046</c:v>
                </c:pt>
                <c:pt idx="2">
                  <c:v>31234415</c:v>
                </c:pt>
                <c:pt idx="3">
                  <c:v>30859161</c:v>
                </c:pt>
                <c:pt idx="4">
                  <c:v>30476814</c:v>
                </c:pt>
                <c:pt idx="5">
                  <c:v>13474973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74752"/>
        <c:axId val="133815040"/>
      </c:barChart>
      <c:catAx>
        <c:axId val="720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815040"/>
        <c:crosses val="autoZero"/>
        <c:auto val="1"/>
        <c:lblAlgn val="ctr"/>
        <c:lblOffset val="100"/>
        <c:noMultiLvlLbl val="0"/>
      </c:catAx>
      <c:valAx>
        <c:axId val="133815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2074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Gasto Mensal</a:t>
            </a:r>
            <a:r>
              <a:rPr lang="en-US" b="0" baseline="0"/>
              <a:t> </a:t>
            </a:r>
            <a:r>
              <a:rPr lang="en-US" b="0"/>
              <a:t>com Energia Elétrica (R$) - 2013 a 2018*</a:t>
            </a:r>
            <a:endParaRPr lang="pt-BR" sz="1050" b="0"/>
          </a:p>
          <a:p>
            <a:pPr>
              <a:defRPr/>
            </a:pPr>
            <a:r>
              <a:rPr lang="en-US" sz="1050" b="0"/>
              <a:t>*</a:t>
            </a:r>
            <a:r>
              <a:rPr lang="en-US" sz="900" b="0"/>
              <a:t> 2º trimestre de 2018</a:t>
            </a:r>
            <a:endParaRPr lang="pt-BR" sz="9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'Energia Elétrica'!$S$4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'Energia Elétrica'!$T$3:$AE$3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Elétrica'!$T$4:$AE$4</c:f>
              <c:numCache>
                <c:formatCode>_-[$R$-416]\ * #,##0.00_-;\-[$R$-416]\ * #,##0.00_-;_-[$R$-416]\ * "-"??_-;_-@_-</c:formatCode>
                <c:ptCount val="12"/>
                <c:pt idx="0">
                  <c:v>901104.65</c:v>
                </c:pt>
                <c:pt idx="1">
                  <c:v>869252.91</c:v>
                </c:pt>
                <c:pt idx="2">
                  <c:v>866227.64</c:v>
                </c:pt>
                <c:pt idx="3">
                  <c:v>897914.16</c:v>
                </c:pt>
                <c:pt idx="4">
                  <c:v>846540.46</c:v>
                </c:pt>
                <c:pt idx="5">
                  <c:v>732898.92</c:v>
                </c:pt>
                <c:pt idx="6">
                  <c:v>716105.54</c:v>
                </c:pt>
                <c:pt idx="7">
                  <c:v>818696.65</c:v>
                </c:pt>
                <c:pt idx="8">
                  <c:v>832737.54</c:v>
                </c:pt>
                <c:pt idx="9">
                  <c:v>886951.11</c:v>
                </c:pt>
                <c:pt idx="10">
                  <c:v>939501.23</c:v>
                </c:pt>
                <c:pt idx="11">
                  <c:v>956640.13</c:v>
                </c:pt>
              </c:numCache>
            </c:numRef>
          </c:val>
        </c:ser>
        <c:ser>
          <c:idx val="1"/>
          <c:order val="1"/>
          <c:tx>
            <c:strRef>
              <c:f>'Energia Elétrica'!$S$5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'Energia Elétrica'!$T$3:$AE$3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Elétrica'!$T$5:$AE$5</c:f>
              <c:numCache>
                <c:formatCode>_-[$R$-416]\ * #,##0.00_-;\-[$R$-416]\ * #,##0.00_-;_-[$R$-416]\ * "-"??_-;_-@_-</c:formatCode>
                <c:ptCount val="12"/>
                <c:pt idx="0">
                  <c:v>920146.52</c:v>
                </c:pt>
                <c:pt idx="1">
                  <c:v>1103641.95</c:v>
                </c:pt>
                <c:pt idx="2">
                  <c:v>1080728.49</c:v>
                </c:pt>
                <c:pt idx="3">
                  <c:v>1012257.36</c:v>
                </c:pt>
                <c:pt idx="4">
                  <c:v>911481.05</c:v>
                </c:pt>
                <c:pt idx="5">
                  <c:v>831059.03</c:v>
                </c:pt>
                <c:pt idx="6">
                  <c:v>853608.94</c:v>
                </c:pt>
                <c:pt idx="7">
                  <c:v>967131.22</c:v>
                </c:pt>
                <c:pt idx="8">
                  <c:v>1072008.9099999999</c:v>
                </c:pt>
                <c:pt idx="9">
                  <c:v>1177710.99</c:v>
                </c:pt>
                <c:pt idx="10">
                  <c:v>1332254.67</c:v>
                </c:pt>
                <c:pt idx="11">
                  <c:v>1335150.26</c:v>
                </c:pt>
              </c:numCache>
            </c:numRef>
          </c:val>
        </c:ser>
        <c:ser>
          <c:idx val="2"/>
          <c:order val="2"/>
          <c:tx>
            <c:strRef>
              <c:f>'Energia Elétrica'!$S$6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'Energia Elétrica'!$T$3:$AE$3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Elétrica'!$T$6:$AE$6</c:f>
              <c:numCache>
                <c:formatCode>_-[$R$-416]\ * #,##0.00_-;\-[$R$-416]\ * #,##0.00_-;_-[$R$-416]\ * "-"??_-;_-@_-</c:formatCode>
                <c:ptCount val="12"/>
                <c:pt idx="0">
                  <c:v>1228045.4099999999</c:v>
                </c:pt>
                <c:pt idx="1">
                  <c:v>1466406.75</c:v>
                </c:pt>
                <c:pt idx="2">
                  <c:v>1822807.54</c:v>
                </c:pt>
                <c:pt idx="3">
                  <c:v>1725972.15</c:v>
                </c:pt>
                <c:pt idx="4">
                  <c:v>1552987.51</c:v>
                </c:pt>
                <c:pt idx="5">
                  <c:v>1499036.43</c:v>
                </c:pt>
                <c:pt idx="6">
                  <c:v>1381314.97</c:v>
                </c:pt>
                <c:pt idx="7">
                  <c:v>1520447.84</c:v>
                </c:pt>
                <c:pt idx="8">
                  <c:v>1570461.84</c:v>
                </c:pt>
                <c:pt idx="9">
                  <c:v>1601146.49</c:v>
                </c:pt>
                <c:pt idx="10">
                  <c:v>1683763.36</c:v>
                </c:pt>
                <c:pt idx="11">
                  <c:v>1578941.28</c:v>
                </c:pt>
              </c:numCache>
            </c:numRef>
          </c:val>
        </c:ser>
        <c:ser>
          <c:idx val="3"/>
          <c:order val="3"/>
          <c:tx>
            <c:strRef>
              <c:f>'Energia Elétrica'!$S$7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'Energia Elétrica'!$T$3:$AE$3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Elétrica'!$T$7:$AE$7</c:f>
              <c:numCache>
                <c:formatCode>_-[$R$-416]\ * #,##0.00_-;\-[$R$-416]\ * #,##0.00_-;_-[$R$-416]\ * "-"??_-;_-@_-</c:formatCode>
                <c:ptCount val="12"/>
                <c:pt idx="0">
                  <c:v>1363476.71</c:v>
                </c:pt>
                <c:pt idx="1">
                  <c:v>1692303.46</c:v>
                </c:pt>
                <c:pt idx="2">
                  <c:v>1749414.45</c:v>
                </c:pt>
                <c:pt idx="3">
                  <c:v>2005366.15</c:v>
                </c:pt>
                <c:pt idx="4">
                  <c:v>1548393.17</c:v>
                </c:pt>
                <c:pt idx="5">
                  <c:v>1413040.34</c:v>
                </c:pt>
                <c:pt idx="6">
                  <c:v>1315153.82</c:v>
                </c:pt>
                <c:pt idx="7">
                  <c:v>1320261.2</c:v>
                </c:pt>
                <c:pt idx="8">
                  <c:v>1329490.3400000001</c:v>
                </c:pt>
                <c:pt idx="9">
                  <c:v>1398917.72</c:v>
                </c:pt>
                <c:pt idx="10">
                  <c:v>1564125.98</c:v>
                </c:pt>
                <c:pt idx="11">
                  <c:v>1440040.88</c:v>
                </c:pt>
              </c:numCache>
            </c:numRef>
          </c:val>
        </c:ser>
        <c:ser>
          <c:idx val="4"/>
          <c:order val="4"/>
          <c:tx>
            <c:strRef>
              <c:f>'Energia Elétrica'!$S$8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'Energia Elétrica'!$T$3:$AE$3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Elétrica'!$T$8:$AE$8</c:f>
              <c:numCache>
                <c:formatCode>_-[$R$-416]\ * #,##0.00_-;\-[$R$-416]\ * #,##0.00_-;_-[$R$-416]\ * "-"??_-;_-@_-</c:formatCode>
                <c:ptCount val="12"/>
                <c:pt idx="0">
                  <c:v>1615661.2</c:v>
                </c:pt>
                <c:pt idx="1">
                  <c:v>1697535.23</c:v>
                </c:pt>
                <c:pt idx="2">
                  <c:v>2105790.91</c:v>
                </c:pt>
                <c:pt idx="3">
                  <c:v>1510306.44</c:v>
                </c:pt>
                <c:pt idx="4">
                  <c:v>1441840.04</c:v>
                </c:pt>
                <c:pt idx="5">
                  <c:v>1361592.09</c:v>
                </c:pt>
                <c:pt idx="6">
                  <c:v>1253998.6599999999</c:v>
                </c:pt>
                <c:pt idx="7">
                  <c:v>1427159</c:v>
                </c:pt>
                <c:pt idx="8">
                  <c:v>1613240.18</c:v>
                </c:pt>
                <c:pt idx="9">
                  <c:v>1391027.51</c:v>
                </c:pt>
                <c:pt idx="10">
                  <c:v>1595785.57</c:v>
                </c:pt>
                <c:pt idx="11">
                  <c:v>1400465.48</c:v>
                </c:pt>
              </c:numCache>
            </c:numRef>
          </c:val>
        </c:ser>
        <c:ser>
          <c:idx val="5"/>
          <c:order val="5"/>
          <c:tx>
            <c:strRef>
              <c:f>'Energia Elétrica'!$S$9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'Energia Elétrica'!$T$3:$AE$3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'Energia Elétrica'!$T$9:$AE$9</c:f>
              <c:numCache>
                <c:formatCode>_-[$R$-416]\ * #,##0.00_-;\-[$R$-416]\ * #,##0.00_-;_-[$R$-416]\ * "-"??_-;_-@_-</c:formatCode>
                <c:ptCount val="12"/>
                <c:pt idx="0">
                  <c:v>1122102.74</c:v>
                </c:pt>
                <c:pt idx="1">
                  <c:v>1133775.8400000001</c:v>
                </c:pt>
                <c:pt idx="2">
                  <c:v>1653315.61</c:v>
                </c:pt>
                <c:pt idx="3">
                  <c:v>1562359.78</c:v>
                </c:pt>
                <c:pt idx="4">
                  <c:v>1500711.6</c:v>
                </c:pt>
                <c:pt idx="5">
                  <c:v>1366891.74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43232"/>
        <c:axId val="131809856"/>
      </c:barChart>
      <c:catAx>
        <c:axId val="13174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09856"/>
        <c:crosses val="autoZero"/>
        <c:auto val="1"/>
        <c:lblAlgn val="ctr"/>
        <c:lblOffset val="100"/>
        <c:noMultiLvlLbl val="0"/>
      </c:catAx>
      <c:valAx>
        <c:axId val="131809856"/>
        <c:scaling>
          <c:orientation val="minMax"/>
          <c:max val="2500000"/>
        </c:scaling>
        <c:delete val="0"/>
        <c:axPos val="l"/>
        <c:majorGridlines/>
        <c:numFmt formatCode="_-[$R$-416]\ * #,##0.00_-;\-[$R$-416]\ * #,##0.00_-;_-[$R$-416]\ * &quot;-&quot;??_-;_-@_-" sourceLinked="1"/>
        <c:majorTickMark val="out"/>
        <c:minorTickMark val="none"/>
        <c:tickLblPos val="nextTo"/>
        <c:crossAx val="131743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180973</xdr:rowOff>
    </xdr:from>
    <xdr:to>
      <xdr:col>17</xdr:col>
      <xdr:colOff>19050</xdr:colOff>
      <xdr:row>35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95250</xdr:rowOff>
    </xdr:from>
    <xdr:to>
      <xdr:col>11</xdr:col>
      <xdr:colOff>390525</xdr:colOff>
      <xdr:row>51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11</xdr:row>
      <xdr:rowOff>10583</xdr:rowOff>
    </xdr:from>
    <xdr:to>
      <xdr:col>30</xdr:col>
      <xdr:colOff>294216</xdr:colOff>
      <xdr:row>35</xdr:row>
      <xdr:rowOff>67734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26</xdr:col>
      <xdr:colOff>783166</xdr:colOff>
      <xdr:row>51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338667</xdr:colOff>
      <xdr:row>52</xdr:row>
      <xdr:rowOff>73024</xdr:rowOff>
    </xdr:from>
    <xdr:to>
      <xdr:col>9</xdr:col>
      <xdr:colOff>333375</xdr:colOff>
      <xdr:row>71</xdr:row>
      <xdr:rowOff>133351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72</xdr:row>
      <xdr:rowOff>109537</xdr:rowOff>
    </xdr:from>
    <xdr:to>
      <xdr:col>9</xdr:col>
      <xdr:colOff>371475</xdr:colOff>
      <xdr:row>90</xdr:row>
      <xdr:rowOff>19050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9524</xdr:rowOff>
    </xdr:from>
    <xdr:to>
      <xdr:col>16</xdr:col>
      <xdr:colOff>761999</xdr:colOff>
      <xdr:row>35</xdr:row>
      <xdr:rowOff>10583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613832</xdr:colOff>
      <xdr:row>36</xdr:row>
      <xdr:rowOff>0</xdr:rowOff>
    </xdr:from>
    <xdr:to>
      <xdr:col>11</xdr:col>
      <xdr:colOff>42332</xdr:colOff>
      <xdr:row>52</xdr:row>
      <xdr:rowOff>137584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29</xdr:col>
      <xdr:colOff>550332</xdr:colOff>
      <xdr:row>35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27</xdr:col>
      <xdr:colOff>317500</xdr:colOff>
      <xdr:row>52</xdr:row>
      <xdr:rowOff>137584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0</xdr:rowOff>
    </xdr:from>
    <xdr:to>
      <xdr:col>15</xdr:col>
      <xdr:colOff>590550</xdr:colOff>
      <xdr:row>30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47</xdr:row>
      <xdr:rowOff>114299</xdr:rowOff>
    </xdr:from>
    <xdr:to>
      <xdr:col>10</xdr:col>
      <xdr:colOff>152400</xdr:colOff>
      <xdr:row>65</xdr:row>
      <xdr:rowOff>66674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15</xdr:col>
      <xdr:colOff>581025</xdr:colOff>
      <xdr:row>46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66</xdr:row>
      <xdr:rowOff>85725</xdr:rowOff>
    </xdr:from>
    <xdr:to>
      <xdr:col>10</xdr:col>
      <xdr:colOff>152400</xdr:colOff>
      <xdr:row>84</xdr:row>
      <xdr:rowOff>38100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14286</xdr:rowOff>
    </xdr:from>
    <xdr:to>
      <xdr:col>10</xdr:col>
      <xdr:colOff>28575</xdr:colOff>
      <xdr:row>40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40</xdr:row>
      <xdr:rowOff>180975</xdr:rowOff>
    </xdr:from>
    <xdr:to>
      <xdr:col>10</xdr:col>
      <xdr:colOff>0</xdr:colOff>
      <xdr:row>56</xdr:row>
      <xdr:rowOff>176214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114299</xdr:colOff>
      <xdr:row>24</xdr:row>
      <xdr:rowOff>14287</xdr:rowOff>
    </xdr:from>
    <xdr:to>
      <xdr:col>16</xdr:col>
      <xdr:colOff>209549</xdr:colOff>
      <xdr:row>40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114300</xdr:colOff>
      <xdr:row>40</xdr:row>
      <xdr:rowOff>180975</xdr:rowOff>
    </xdr:from>
    <xdr:to>
      <xdr:col>16</xdr:col>
      <xdr:colOff>209550</xdr:colOff>
      <xdr:row>56</xdr:row>
      <xdr:rowOff>176213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57</xdr:row>
      <xdr:rowOff>109536</xdr:rowOff>
    </xdr:from>
    <xdr:to>
      <xdr:col>7</xdr:col>
      <xdr:colOff>561974</xdr:colOff>
      <xdr:row>74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771525</xdr:colOff>
      <xdr:row>57</xdr:row>
      <xdr:rowOff>104775</xdr:rowOff>
    </xdr:from>
    <xdr:to>
      <xdr:col>15</xdr:col>
      <xdr:colOff>295275</xdr:colOff>
      <xdr:row>74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24</xdr:row>
      <xdr:rowOff>0</xdr:rowOff>
    </xdr:from>
    <xdr:to>
      <xdr:col>27</xdr:col>
      <xdr:colOff>66675</xdr:colOff>
      <xdr:row>39</xdr:row>
      <xdr:rowOff>185739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628650</xdr:colOff>
      <xdr:row>23</xdr:row>
      <xdr:rowOff>180975</xdr:rowOff>
    </xdr:from>
    <xdr:to>
      <xdr:col>33</xdr:col>
      <xdr:colOff>723900</xdr:colOff>
      <xdr:row>39</xdr:row>
      <xdr:rowOff>176213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41</xdr:row>
      <xdr:rowOff>0</xdr:rowOff>
    </xdr:from>
    <xdr:to>
      <xdr:col>27</xdr:col>
      <xdr:colOff>66675</xdr:colOff>
      <xdr:row>56</xdr:row>
      <xdr:rowOff>185739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628650</xdr:colOff>
      <xdr:row>41</xdr:row>
      <xdr:rowOff>9525</xdr:rowOff>
    </xdr:from>
    <xdr:to>
      <xdr:col>33</xdr:col>
      <xdr:colOff>723900</xdr:colOff>
      <xdr:row>57</xdr:row>
      <xdr:rowOff>4763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9525</xdr:colOff>
      <xdr:row>57</xdr:row>
      <xdr:rowOff>123825</xdr:rowOff>
    </xdr:from>
    <xdr:to>
      <xdr:col>24</xdr:col>
      <xdr:colOff>638175</xdr:colOff>
      <xdr:row>74</xdr:row>
      <xdr:rowOff>33338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161925</xdr:colOff>
      <xdr:row>57</xdr:row>
      <xdr:rowOff>133350</xdr:rowOff>
    </xdr:from>
    <xdr:to>
      <xdr:col>32</xdr:col>
      <xdr:colOff>466725</xdr:colOff>
      <xdr:row>74</xdr:row>
      <xdr:rowOff>38100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9524</xdr:rowOff>
    </xdr:from>
    <xdr:to>
      <xdr:col>12</xdr:col>
      <xdr:colOff>0</xdr:colOff>
      <xdr:row>29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171450</xdr:colOff>
      <xdr:row>1</xdr:row>
      <xdr:rowOff>9525</xdr:rowOff>
    </xdr:from>
    <xdr:to>
      <xdr:col>19</xdr:col>
      <xdr:colOff>285750</xdr:colOff>
      <xdr:row>12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171450</xdr:colOff>
      <xdr:row>13</xdr:row>
      <xdr:rowOff>95250</xdr:rowOff>
    </xdr:from>
    <xdr:to>
      <xdr:col>19</xdr:col>
      <xdr:colOff>285750</xdr:colOff>
      <xdr:row>26</xdr:row>
      <xdr:rowOff>133350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171450</xdr:colOff>
      <xdr:row>27</xdr:row>
      <xdr:rowOff>95250</xdr:rowOff>
    </xdr:from>
    <xdr:to>
      <xdr:col>19</xdr:col>
      <xdr:colOff>285750</xdr:colOff>
      <xdr:row>40</xdr:row>
      <xdr:rowOff>133350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485775</xdr:colOff>
      <xdr:row>1</xdr:row>
      <xdr:rowOff>0</xdr:rowOff>
    </xdr:from>
    <xdr:to>
      <xdr:col>26</xdr:col>
      <xdr:colOff>600075</xdr:colOff>
      <xdr:row>12</xdr:row>
      <xdr:rowOff>171450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495300</xdr:colOff>
      <xdr:row>13</xdr:row>
      <xdr:rowOff>104775</xdr:rowOff>
    </xdr:from>
    <xdr:to>
      <xdr:col>27</xdr:col>
      <xdr:colOff>0</xdr:colOff>
      <xdr:row>26</xdr:row>
      <xdr:rowOff>142875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609599</xdr:colOff>
      <xdr:row>30</xdr:row>
      <xdr:rowOff>9524</xdr:rowOff>
    </xdr:from>
    <xdr:to>
      <xdr:col>12</xdr:col>
      <xdr:colOff>28574</xdr:colOff>
      <xdr:row>43</xdr:row>
      <xdr:rowOff>152399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600074</xdr:colOff>
      <xdr:row>44</xdr:row>
      <xdr:rowOff>180975</xdr:rowOff>
    </xdr:from>
    <xdr:to>
      <xdr:col>12</xdr:col>
      <xdr:colOff>19049</xdr:colOff>
      <xdr:row>62</xdr:row>
      <xdr:rowOff>123825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8"/>
  <sheetViews>
    <sheetView showGridLines="0" tabSelected="1" topLeftCell="A40" zoomScale="90" zoomScaleNormal="90" workbookViewId="0">
      <selection activeCell="AF16" sqref="AF16"/>
    </sheetView>
  </sheetViews>
  <sheetFormatPr defaultRowHeight="15" x14ac:dyDescent="0.25"/>
  <cols>
    <col min="1" max="1" width="5.28515625" customWidth="1"/>
    <col min="3" max="12" width="10" customWidth="1"/>
    <col min="13" max="13" width="10.85546875" customWidth="1"/>
    <col min="14" max="17" width="10" customWidth="1"/>
    <col min="20" max="32" width="15.7109375" customWidth="1"/>
    <col min="33" max="34" width="13.28515625" customWidth="1"/>
  </cols>
  <sheetData>
    <row r="1" spans="2:34" ht="15.75" thickBot="1" x14ac:dyDescent="0.3"/>
    <row r="2" spans="2:34" ht="15.75" customHeight="1" thickBot="1" x14ac:dyDescent="0.3">
      <c r="B2" s="97" t="s">
        <v>11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S2" s="97" t="s">
        <v>28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9"/>
    </row>
    <row r="3" spans="2:34" ht="30.75" thickBot="1" x14ac:dyDescent="0.3"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8" t="s">
        <v>27</v>
      </c>
      <c r="S3" s="17" t="s">
        <v>12</v>
      </c>
      <c r="T3" s="17" t="s">
        <v>13</v>
      </c>
      <c r="U3" s="17" t="s">
        <v>14</v>
      </c>
      <c r="V3" s="17" t="s">
        <v>15</v>
      </c>
      <c r="W3" s="17" t="s">
        <v>16</v>
      </c>
      <c r="X3" s="17" t="s">
        <v>17</v>
      </c>
      <c r="Y3" s="17" t="s">
        <v>18</v>
      </c>
      <c r="Z3" s="17" t="s">
        <v>19</v>
      </c>
      <c r="AA3" s="17" t="s">
        <v>20</v>
      </c>
      <c r="AB3" s="17" t="s">
        <v>21</v>
      </c>
      <c r="AC3" s="17" t="s">
        <v>22</v>
      </c>
      <c r="AD3" s="17" t="s">
        <v>23</v>
      </c>
      <c r="AE3" s="17" t="s">
        <v>24</v>
      </c>
      <c r="AF3" s="17" t="s">
        <v>25</v>
      </c>
      <c r="AG3" s="17" t="s">
        <v>26</v>
      </c>
      <c r="AH3" s="17" t="s">
        <v>27</v>
      </c>
    </row>
    <row r="4" spans="2:34" ht="15.75" thickBot="1" x14ac:dyDescent="0.3">
      <c r="B4" s="14">
        <v>2013</v>
      </c>
      <c r="C4" s="111">
        <v>35231</v>
      </c>
      <c r="D4" s="111">
        <v>34578</v>
      </c>
      <c r="E4" s="111">
        <v>31881</v>
      </c>
      <c r="F4" s="111">
        <v>33792</v>
      </c>
      <c r="G4" s="111">
        <v>32679</v>
      </c>
      <c r="H4" s="111">
        <v>32879</v>
      </c>
      <c r="I4" s="111">
        <v>29446</v>
      </c>
      <c r="J4" s="111">
        <v>31335</v>
      </c>
      <c r="K4" s="111">
        <v>36454</v>
      </c>
      <c r="L4" s="111">
        <v>33655</v>
      </c>
      <c r="M4" s="111">
        <v>34826</v>
      </c>
      <c r="N4" s="111">
        <v>32769</v>
      </c>
      <c r="O4" s="110">
        <f t="shared" ref="O4:O8" si="0">SUM(C4:N4)</f>
        <v>399525</v>
      </c>
      <c r="P4" s="11">
        <v>8.4250000000000007</v>
      </c>
      <c r="Q4" s="11">
        <v>0.96499999999999997</v>
      </c>
      <c r="S4" s="18">
        <v>2013</v>
      </c>
      <c r="T4" s="19">
        <v>391901.75</v>
      </c>
      <c r="U4" s="19">
        <v>378438.98</v>
      </c>
      <c r="V4" s="19">
        <v>352124.55</v>
      </c>
      <c r="W4" s="19">
        <v>372057.63</v>
      </c>
      <c r="X4" s="19">
        <v>361213.46</v>
      </c>
      <c r="Y4" s="19">
        <v>360955.12</v>
      </c>
      <c r="Z4" s="19">
        <v>320582.05</v>
      </c>
      <c r="AA4" s="19">
        <v>368550.33</v>
      </c>
      <c r="AB4" s="19">
        <v>429954.24</v>
      </c>
      <c r="AC4" s="19">
        <v>393721.54</v>
      </c>
      <c r="AD4" s="19">
        <v>417355.35</v>
      </c>
      <c r="AE4" s="19">
        <v>389676.27</v>
      </c>
      <c r="AF4" s="23">
        <f t="shared" ref="AF4:AF8" si="1">SUM(T4:AE4)</f>
        <v>4536531.2700000005</v>
      </c>
      <c r="AG4" s="19">
        <v>95.66</v>
      </c>
      <c r="AH4" s="19">
        <v>10.96</v>
      </c>
    </row>
    <row r="5" spans="2:34" ht="15.75" thickBot="1" x14ac:dyDescent="0.3">
      <c r="B5" s="15">
        <v>2014</v>
      </c>
      <c r="C5" s="110">
        <v>26911</v>
      </c>
      <c r="D5" s="110">
        <v>17644</v>
      </c>
      <c r="E5" s="110">
        <v>27801</v>
      </c>
      <c r="F5" s="110">
        <v>28344</v>
      </c>
      <c r="G5" s="110">
        <v>36030</v>
      </c>
      <c r="H5" s="110">
        <v>32911</v>
      </c>
      <c r="I5" s="110">
        <v>31667</v>
      </c>
      <c r="J5" s="110">
        <v>31046</v>
      </c>
      <c r="K5" s="110">
        <v>38015</v>
      </c>
      <c r="L5" s="110">
        <v>37640</v>
      </c>
      <c r="M5" s="110">
        <v>39725</v>
      </c>
      <c r="N5" s="110">
        <v>34214</v>
      </c>
      <c r="O5" s="110">
        <f t="shared" si="0"/>
        <v>381948</v>
      </c>
      <c r="P5" s="13">
        <v>7.6539999999999999</v>
      </c>
      <c r="Q5" s="13">
        <v>0.91800000000000004</v>
      </c>
      <c r="S5" s="13">
        <v>2014</v>
      </c>
      <c r="T5" s="20">
        <v>321564.45</v>
      </c>
      <c r="U5" s="20">
        <v>181985.81</v>
      </c>
      <c r="V5" s="20">
        <v>320153.05</v>
      </c>
      <c r="W5" s="20">
        <v>323992.94</v>
      </c>
      <c r="X5" s="20">
        <v>403954.48</v>
      </c>
      <c r="Y5" s="20">
        <v>384506.62</v>
      </c>
      <c r="Z5" s="20">
        <v>371274.25</v>
      </c>
      <c r="AA5" s="20">
        <v>401673.35</v>
      </c>
      <c r="AB5" s="20">
        <v>480948.91</v>
      </c>
      <c r="AC5" s="20">
        <v>479879.49</v>
      </c>
      <c r="AD5" s="20">
        <v>507247.7</v>
      </c>
      <c r="AE5" s="20">
        <v>436416.39</v>
      </c>
      <c r="AF5" s="23">
        <f t="shared" si="1"/>
        <v>4613597.4400000004</v>
      </c>
      <c r="AG5" s="20">
        <v>92.46</v>
      </c>
      <c r="AH5" s="20">
        <v>11.09</v>
      </c>
    </row>
    <row r="6" spans="2:34" ht="15.75" thickBot="1" x14ac:dyDescent="0.3">
      <c r="B6" s="14">
        <v>2015</v>
      </c>
      <c r="C6" s="111">
        <v>31706</v>
      </c>
      <c r="D6" s="111">
        <v>34401</v>
      </c>
      <c r="E6" s="111">
        <v>33386</v>
      </c>
      <c r="F6" s="111">
        <v>38207</v>
      </c>
      <c r="G6" s="111">
        <v>40841</v>
      </c>
      <c r="H6" s="111">
        <v>35867</v>
      </c>
      <c r="I6" s="111">
        <v>34254</v>
      </c>
      <c r="J6" s="111">
        <v>33942</v>
      </c>
      <c r="K6" s="111">
        <v>36379</v>
      </c>
      <c r="L6" s="111">
        <v>36227</v>
      </c>
      <c r="M6" s="111">
        <v>36704</v>
      </c>
      <c r="N6" s="111">
        <v>33002</v>
      </c>
      <c r="O6" s="110">
        <f t="shared" si="0"/>
        <v>424916</v>
      </c>
      <c r="P6" s="11">
        <v>7.7389999999999999</v>
      </c>
      <c r="Q6" s="11">
        <v>1.0129999999999999</v>
      </c>
      <c r="S6" s="18">
        <v>2015</v>
      </c>
      <c r="T6" s="19">
        <v>388277.61</v>
      </c>
      <c r="U6" s="21">
        <v>429447.85</v>
      </c>
      <c r="V6" s="19">
        <v>423037.1</v>
      </c>
      <c r="W6" s="19">
        <v>481904.77</v>
      </c>
      <c r="X6" s="19">
        <v>506779.01</v>
      </c>
      <c r="Y6" s="19">
        <v>466268.66</v>
      </c>
      <c r="Z6" s="19">
        <v>436165.75</v>
      </c>
      <c r="AA6" s="19">
        <v>455444.92</v>
      </c>
      <c r="AB6" s="19">
        <v>501460.09</v>
      </c>
      <c r="AC6" s="19">
        <v>494568.85</v>
      </c>
      <c r="AD6" s="19">
        <v>504567.6</v>
      </c>
      <c r="AE6" s="19">
        <v>447702.1</v>
      </c>
      <c r="AF6" s="23">
        <f t="shared" si="1"/>
        <v>5535624.3099999987</v>
      </c>
      <c r="AG6" s="19">
        <v>100.82</v>
      </c>
      <c r="AH6" s="19">
        <v>13.2</v>
      </c>
    </row>
    <row r="7" spans="2:34" ht="15.75" thickBot="1" x14ac:dyDescent="0.3">
      <c r="B7" s="15">
        <v>2016</v>
      </c>
      <c r="C7" s="110">
        <v>27870</v>
      </c>
      <c r="D7" s="110">
        <v>29796</v>
      </c>
      <c r="E7" s="110">
        <v>31602</v>
      </c>
      <c r="F7" s="110">
        <v>32717</v>
      </c>
      <c r="G7" s="110">
        <v>37952</v>
      </c>
      <c r="H7" s="110">
        <v>32785</v>
      </c>
      <c r="I7" s="110">
        <v>40193</v>
      </c>
      <c r="J7" s="110">
        <v>35418</v>
      </c>
      <c r="K7" s="110">
        <v>36754</v>
      </c>
      <c r="L7" s="110">
        <v>36813</v>
      </c>
      <c r="M7" s="110">
        <v>36585</v>
      </c>
      <c r="N7" s="110">
        <v>34830</v>
      </c>
      <c r="O7" s="110">
        <f t="shared" si="0"/>
        <v>413315</v>
      </c>
      <c r="P7" s="13">
        <v>7.766</v>
      </c>
      <c r="Q7" s="13">
        <v>0.98099999999999998</v>
      </c>
      <c r="S7" s="13">
        <v>2016</v>
      </c>
      <c r="T7" s="20">
        <v>394153.09</v>
      </c>
      <c r="U7" s="20">
        <v>454158.65</v>
      </c>
      <c r="V7" s="20">
        <v>458685.35</v>
      </c>
      <c r="W7" s="20">
        <v>470497.91</v>
      </c>
      <c r="X7" s="20">
        <v>554398.94999999995</v>
      </c>
      <c r="Y7" s="20">
        <v>465078.39</v>
      </c>
      <c r="Z7" s="20">
        <v>589295.07999999996</v>
      </c>
      <c r="AA7" s="20">
        <v>549569.93999999994</v>
      </c>
      <c r="AB7" s="20">
        <v>594614.05000000005</v>
      </c>
      <c r="AC7" s="20">
        <v>596196.41</v>
      </c>
      <c r="AD7" s="20">
        <v>592225.96</v>
      </c>
      <c r="AE7" s="20">
        <v>540380.21</v>
      </c>
      <c r="AF7" s="23">
        <f t="shared" si="1"/>
        <v>6259253.9900000002</v>
      </c>
      <c r="AG7" s="20">
        <v>117.61</v>
      </c>
      <c r="AH7" s="20">
        <v>14.85</v>
      </c>
    </row>
    <row r="8" spans="2:34" ht="15.75" thickBot="1" x14ac:dyDescent="0.3">
      <c r="B8" s="14">
        <v>2017</v>
      </c>
      <c r="C8" s="111">
        <v>32361</v>
      </c>
      <c r="D8" s="111">
        <v>32052</v>
      </c>
      <c r="E8" s="111">
        <v>35207</v>
      </c>
      <c r="F8" s="111">
        <v>38625</v>
      </c>
      <c r="G8" s="111">
        <v>36724</v>
      </c>
      <c r="H8" s="111">
        <v>38214</v>
      </c>
      <c r="I8" s="111">
        <v>33608</v>
      </c>
      <c r="J8" s="112">
        <v>31599</v>
      </c>
      <c r="K8" s="111">
        <v>34640</v>
      </c>
      <c r="L8" s="111">
        <v>20486</v>
      </c>
      <c r="M8" s="111">
        <v>22585</v>
      </c>
      <c r="N8" s="111">
        <v>20774</v>
      </c>
      <c r="O8" s="110">
        <f t="shared" si="0"/>
        <v>376875</v>
      </c>
      <c r="P8" s="11">
        <v>6.8170000000000002</v>
      </c>
      <c r="Q8" s="11">
        <v>0.89700000000000002</v>
      </c>
      <c r="S8" s="18">
        <v>2017</v>
      </c>
      <c r="T8" s="21">
        <v>500495.18</v>
      </c>
      <c r="U8" s="21">
        <v>495202.87</v>
      </c>
      <c r="V8" s="21">
        <v>548348.48</v>
      </c>
      <c r="W8" s="21">
        <v>600426.69999999995</v>
      </c>
      <c r="X8" s="21">
        <v>572450.42000000004</v>
      </c>
      <c r="Y8" s="21">
        <v>598540.43999999994</v>
      </c>
      <c r="Z8" s="21">
        <v>521521.11</v>
      </c>
      <c r="AA8" s="21">
        <v>488311.22</v>
      </c>
      <c r="AB8" s="21">
        <v>572251.77</v>
      </c>
      <c r="AC8" s="21">
        <v>308452.43</v>
      </c>
      <c r="AD8" s="21">
        <v>344703.83</v>
      </c>
      <c r="AE8" s="21">
        <v>317289.84000000003</v>
      </c>
      <c r="AF8" s="23">
        <f t="shared" si="1"/>
        <v>5867994.2899999991</v>
      </c>
      <c r="AG8" s="124">
        <v>106.13</v>
      </c>
      <c r="AH8" s="124">
        <v>13.97</v>
      </c>
    </row>
    <row r="9" spans="2:34" ht="15.75" thickBot="1" x14ac:dyDescent="0.3">
      <c r="B9" s="15">
        <v>2018</v>
      </c>
      <c r="C9" s="110">
        <v>15387</v>
      </c>
      <c r="D9" s="110">
        <v>23681</v>
      </c>
      <c r="E9" s="110">
        <v>24563</v>
      </c>
      <c r="F9" s="110">
        <v>24084</v>
      </c>
      <c r="G9" s="110">
        <v>25041</v>
      </c>
      <c r="H9" s="110">
        <v>25599</v>
      </c>
      <c r="I9" s="110">
        <v>23224</v>
      </c>
      <c r="J9" s="110">
        <v>24070</v>
      </c>
      <c r="K9" s="110">
        <v>24287</v>
      </c>
      <c r="L9" s="110">
        <v>24586</v>
      </c>
      <c r="M9" s="110">
        <v>23916</v>
      </c>
      <c r="N9" s="110">
        <v>22682</v>
      </c>
      <c r="O9" s="110">
        <f>SUM(C9:N9)</f>
        <v>281120</v>
      </c>
      <c r="P9" s="109">
        <v>5.21</v>
      </c>
      <c r="Q9" s="13">
        <v>0.71199999999999997</v>
      </c>
      <c r="S9" s="13">
        <v>2018</v>
      </c>
      <c r="T9" s="24">
        <v>218763.04</v>
      </c>
      <c r="U9" s="24">
        <v>324830.42</v>
      </c>
      <c r="V9" s="24">
        <v>378441.84</v>
      </c>
      <c r="W9" s="25">
        <v>357015.6</v>
      </c>
      <c r="X9" s="25">
        <v>369780.44</v>
      </c>
      <c r="Y9" s="25">
        <v>384246.32</v>
      </c>
      <c r="Z9" s="25">
        <v>337707.28</v>
      </c>
      <c r="AA9" s="25">
        <v>355907.52</v>
      </c>
      <c r="AB9" s="25">
        <v>372249.11</v>
      </c>
      <c r="AC9" s="25">
        <v>353772.38</v>
      </c>
      <c r="AD9" s="25">
        <v>375442.93</v>
      </c>
      <c r="AE9" s="25">
        <v>354866.19</v>
      </c>
      <c r="AF9" s="23">
        <f>SUM(T9:AE9)</f>
        <v>4183023.07</v>
      </c>
      <c r="AG9" s="125">
        <v>71.61</v>
      </c>
      <c r="AH9" s="125">
        <v>9.7799999999999994</v>
      </c>
    </row>
    <row r="10" spans="2:34" ht="15.75" thickBot="1" x14ac:dyDescent="0.3">
      <c r="B10" s="11" t="s">
        <v>25</v>
      </c>
      <c r="C10" s="113">
        <f>SUM(C4:C9)</f>
        <v>169466</v>
      </c>
      <c r="D10" s="113">
        <f t="shared" ref="D10:N10" si="2">SUM(D4:D9)</f>
        <v>172152</v>
      </c>
      <c r="E10" s="113">
        <f t="shared" si="2"/>
        <v>184440</v>
      </c>
      <c r="F10" s="113">
        <f t="shared" si="2"/>
        <v>195769</v>
      </c>
      <c r="G10" s="113">
        <f t="shared" si="2"/>
        <v>209267</v>
      </c>
      <c r="H10" s="113">
        <f t="shared" si="2"/>
        <v>198255</v>
      </c>
      <c r="I10" s="113">
        <f t="shared" si="2"/>
        <v>192392</v>
      </c>
      <c r="J10" s="113">
        <f t="shared" si="2"/>
        <v>187410</v>
      </c>
      <c r="K10" s="113">
        <f t="shared" si="2"/>
        <v>206529</v>
      </c>
      <c r="L10" s="113">
        <f t="shared" si="2"/>
        <v>189407</v>
      </c>
      <c r="M10" s="113">
        <f t="shared" si="2"/>
        <v>194341</v>
      </c>
      <c r="N10" s="113">
        <f t="shared" si="2"/>
        <v>178271</v>
      </c>
      <c r="O10" s="111">
        <f>SUM(O4:O9)</f>
        <v>2277699</v>
      </c>
      <c r="P10" s="10"/>
      <c r="Q10" s="10"/>
      <c r="S10" s="18" t="s">
        <v>25</v>
      </c>
      <c r="T10" s="21">
        <f>SUM(T4:T9)</f>
        <v>2215155.12</v>
      </c>
      <c r="U10" s="21">
        <f t="shared" ref="U10:AF10" si="3">SUM(U4:U9)</f>
        <v>2264064.58</v>
      </c>
      <c r="V10" s="21">
        <f t="shared" si="3"/>
        <v>2480790.3699999996</v>
      </c>
      <c r="W10" s="21">
        <f t="shared" si="3"/>
        <v>2605895.5500000003</v>
      </c>
      <c r="X10" s="21">
        <f t="shared" si="3"/>
        <v>2768576.76</v>
      </c>
      <c r="Y10" s="21">
        <f t="shared" si="3"/>
        <v>2659595.5499999998</v>
      </c>
      <c r="Z10" s="21">
        <f t="shared" si="3"/>
        <v>2576545.5199999996</v>
      </c>
      <c r="AA10" s="21">
        <f t="shared" si="3"/>
        <v>2619457.2799999998</v>
      </c>
      <c r="AB10" s="21">
        <f t="shared" si="3"/>
        <v>2951478.17</v>
      </c>
      <c r="AC10" s="21">
        <f t="shared" si="3"/>
        <v>2626591.1</v>
      </c>
      <c r="AD10" s="21">
        <f t="shared" si="3"/>
        <v>2741543.37</v>
      </c>
      <c r="AE10" s="21">
        <f t="shared" si="3"/>
        <v>2486331</v>
      </c>
      <c r="AF10" s="21">
        <f t="shared" si="3"/>
        <v>30996024.369999997</v>
      </c>
      <c r="AG10" s="124"/>
      <c r="AH10" s="124"/>
    </row>
    <row r="11" spans="2:34" x14ac:dyDescent="0.25">
      <c r="P11" s="91"/>
    </row>
    <row r="41" spans="13:16" ht="15.75" thickBot="1" x14ac:dyDescent="0.3"/>
    <row r="42" spans="13:16" ht="15.75" thickBot="1" x14ac:dyDescent="0.3">
      <c r="M42" s="14">
        <v>2013</v>
      </c>
      <c r="N42" s="9">
        <v>399525</v>
      </c>
    </row>
    <row r="43" spans="13:16" ht="15.75" thickBot="1" x14ac:dyDescent="0.3">
      <c r="M43" s="15">
        <v>2014</v>
      </c>
      <c r="N43" s="12">
        <v>381948</v>
      </c>
      <c r="O43">
        <f>N43/N42</f>
        <v>0.95600525624178712</v>
      </c>
      <c r="P43">
        <f>1-O43</f>
        <v>4.3994743758212884E-2</v>
      </c>
    </row>
    <row r="44" spans="13:16" ht="15.75" thickBot="1" x14ac:dyDescent="0.3">
      <c r="M44" s="14">
        <v>2015</v>
      </c>
      <c r="N44" s="9">
        <v>424916</v>
      </c>
      <c r="O44">
        <f>N44/N43</f>
        <v>1.1124969891189376</v>
      </c>
      <c r="P44">
        <f t="shared" ref="P44:P46" si="4">1-O44</f>
        <v>-0.11249698911893757</v>
      </c>
    </row>
    <row r="45" spans="13:16" ht="15.75" thickBot="1" x14ac:dyDescent="0.3">
      <c r="M45" s="15">
        <v>2016</v>
      </c>
      <c r="N45" s="12">
        <v>413315</v>
      </c>
      <c r="O45">
        <f t="shared" ref="O45:O46" si="5">N45/N44</f>
        <v>0.97269813327810672</v>
      </c>
      <c r="P45">
        <f t="shared" si="4"/>
        <v>2.7301866721893275E-2</v>
      </c>
    </row>
    <row r="46" spans="13:16" ht="15.75" thickBot="1" x14ac:dyDescent="0.3">
      <c r="M46" s="14">
        <v>2017</v>
      </c>
      <c r="N46" s="9">
        <v>376875</v>
      </c>
      <c r="O46">
        <f t="shared" si="5"/>
        <v>0.91183479912415466</v>
      </c>
      <c r="P46">
        <f t="shared" si="4"/>
        <v>8.816520087584534E-2</v>
      </c>
    </row>
    <row r="47" spans="13:16" ht="15.75" thickBot="1" x14ac:dyDescent="0.3">
      <c r="M47" s="15">
        <v>2018</v>
      </c>
      <c r="N47" s="12">
        <v>340435</v>
      </c>
      <c r="O47">
        <f t="shared" ref="O47" si="6">N47/N46</f>
        <v>0.90331011608623546</v>
      </c>
      <c r="P47">
        <f t="shared" ref="P47" si="7">1-O47</f>
        <v>9.6689883913764541E-2</v>
      </c>
    </row>
    <row r="53" spans="12:16" ht="15.75" thickBot="1" x14ac:dyDescent="0.3"/>
    <row r="54" spans="12:16" ht="15.75" thickBot="1" x14ac:dyDescent="0.3">
      <c r="M54" s="95" t="s">
        <v>12</v>
      </c>
      <c r="N54" s="96" t="s">
        <v>67</v>
      </c>
      <c r="O54" s="96" t="s">
        <v>67</v>
      </c>
    </row>
    <row r="55" spans="12:16" x14ac:dyDescent="0.25">
      <c r="M55" s="92">
        <v>2013</v>
      </c>
      <c r="N55" s="93">
        <v>0</v>
      </c>
      <c r="O55" s="93">
        <v>0</v>
      </c>
    </row>
    <row r="56" spans="12:16" x14ac:dyDescent="0.25">
      <c r="M56" s="92">
        <v>2014</v>
      </c>
      <c r="N56" s="93">
        <v>-4.3900000000000002E-2</v>
      </c>
      <c r="O56" s="93">
        <v>4.3900000000000002E-2</v>
      </c>
    </row>
    <row r="57" spans="12:16" x14ac:dyDescent="0.25">
      <c r="M57" s="92">
        <v>2015</v>
      </c>
      <c r="N57" s="93" t="str">
        <f>"+11,25%"</f>
        <v>+11,25%</v>
      </c>
      <c r="O57" s="93">
        <v>0.1125</v>
      </c>
    </row>
    <row r="58" spans="12:16" x14ac:dyDescent="0.25">
      <c r="M58" s="92">
        <v>2016</v>
      </c>
      <c r="N58" s="93">
        <v>-2.7300000000000001E-2</v>
      </c>
      <c r="O58" s="93">
        <v>2.7300000000000001E-2</v>
      </c>
    </row>
    <row r="59" spans="12:16" x14ac:dyDescent="0.25">
      <c r="M59" s="92">
        <v>2017</v>
      </c>
      <c r="N59" s="115">
        <v>-8.8200000000000001E-2</v>
      </c>
      <c r="O59" s="121">
        <v>8.8200000000000001E-2</v>
      </c>
      <c r="P59" s="122"/>
    </row>
    <row r="60" spans="12:16" ht="15.75" thickBot="1" x14ac:dyDescent="0.3">
      <c r="L60" s="117"/>
      <c r="M60" s="114">
        <v>2018</v>
      </c>
      <c r="N60" s="119">
        <v>-0.14910000000000001</v>
      </c>
      <c r="O60" s="94">
        <v>0.14910000000000001</v>
      </c>
    </row>
    <row r="61" spans="12:16" ht="15.75" thickBot="1" x14ac:dyDescent="0.3">
      <c r="M61" s="118"/>
      <c r="N61" s="118"/>
      <c r="O61" s="120"/>
    </row>
    <row r="62" spans="12:16" ht="15.75" thickBot="1" x14ac:dyDescent="0.3">
      <c r="M62" s="95" t="s">
        <v>12</v>
      </c>
      <c r="N62" s="96" t="s">
        <v>67</v>
      </c>
    </row>
    <row r="63" spans="12:16" x14ac:dyDescent="0.25">
      <c r="M63" s="92">
        <v>2014</v>
      </c>
      <c r="N63" s="93">
        <v>-4.3900000000000002E-2</v>
      </c>
    </row>
    <row r="64" spans="12:16" x14ac:dyDescent="0.25">
      <c r="M64" s="92">
        <v>2015</v>
      </c>
      <c r="N64" s="93" t="str">
        <f>"+11,25%"</f>
        <v>+11,25%</v>
      </c>
    </row>
    <row r="65" spans="12:15" x14ac:dyDescent="0.25">
      <c r="M65" s="116">
        <v>2016</v>
      </c>
      <c r="N65" s="121">
        <v>-2.7300000000000001E-2</v>
      </c>
      <c r="O65" s="122"/>
    </row>
    <row r="66" spans="12:15" x14ac:dyDescent="0.25">
      <c r="M66" s="116">
        <v>2017</v>
      </c>
      <c r="N66" s="121">
        <v>-8.8200000000000001E-2</v>
      </c>
      <c r="O66" s="122"/>
    </row>
    <row r="67" spans="12:15" ht="15.75" thickBot="1" x14ac:dyDescent="0.3">
      <c r="L67" s="117"/>
      <c r="M67" s="123">
        <v>2018</v>
      </c>
      <c r="N67" s="94">
        <v>-0.14910000000000001</v>
      </c>
    </row>
    <row r="68" spans="12:15" x14ac:dyDescent="0.25">
      <c r="N68" s="120"/>
    </row>
  </sheetData>
  <mergeCells count="3">
    <mergeCell ref="B2:Q2"/>
    <mergeCell ref="S2:AH2"/>
    <mergeCell ref="M61:N61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1"/>
  <sheetViews>
    <sheetView showGridLines="0" zoomScale="80" zoomScaleNormal="80" workbookViewId="0">
      <selection activeCell="N38" sqref="N38"/>
    </sheetView>
  </sheetViews>
  <sheetFormatPr defaultRowHeight="15" x14ac:dyDescent="0.25"/>
  <cols>
    <col min="3" max="17" width="11.7109375" customWidth="1"/>
    <col min="20" max="31" width="16.28515625" customWidth="1"/>
    <col min="32" max="32" width="17.42578125" bestFit="1" customWidth="1"/>
  </cols>
  <sheetData>
    <row r="1" spans="2:34" ht="15.75" thickBot="1" x14ac:dyDescent="0.3"/>
    <row r="2" spans="2:34" ht="15.75" thickBot="1" x14ac:dyDescent="0.3">
      <c r="B2" s="100" t="s">
        <v>29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S2" s="100" t="s">
        <v>31</v>
      </c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</row>
    <row r="3" spans="2:34" ht="30.75" thickBot="1" x14ac:dyDescent="0.3">
      <c r="B3" s="17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17</v>
      </c>
      <c r="H3" s="17" t="s">
        <v>18</v>
      </c>
      <c r="I3" s="17" t="s">
        <v>19</v>
      </c>
      <c r="J3" s="17" t="s">
        <v>20</v>
      </c>
      <c r="K3" s="17" t="s">
        <v>21</v>
      </c>
      <c r="L3" s="17" t="s">
        <v>22</v>
      </c>
      <c r="M3" s="17" t="s">
        <v>23</v>
      </c>
      <c r="N3" s="17" t="s">
        <v>24</v>
      </c>
      <c r="O3" s="17" t="s">
        <v>25</v>
      </c>
      <c r="P3" s="17" t="s">
        <v>26</v>
      </c>
      <c r="Q3" s="17" t="s">
        <v>30</v>
      </c>
      <c r="S3" s="17" t="s">
        <v>12</v>
      </c>
      <c r="T3" s="17" t="s">
        <v>13</v>
      </c>
      <c r="U3" s="17" t="s">
        <v>14</v>
      </c>
      <c r="V3" s="17" t="s">
        <v>15</v>
      </c>
      <c r="W3" s="17" t="s">
        <v>16</v>
      </c>
      <c r="X3" s="17" t="s">
        <v>17</v>
      </c>
      <c r="Y3" s="17" t="s">
        <v>18</v>
      </c>
      <c r="Z3" s="17" t="s">
        <v>19</v>
      </c>
      <c r="AA3" s="17" t="s">
        <v>20</v>
      </c>
      <c r="AB3" s="17" t="s">
        <v>21</v>
      </c>
      <c r="AC3" s="17" t="s">
        <v>22</v>
      </c>
      <c r="AD3" s="17" t="s">
        <v>23</v>
      </c>
      <c r="AE3" s="17" t="s">
        <v>24</v>
      </c>
      <c r="AF3" s="17" t="s">
        <v>25</v>
      </c>
      <c r="AG3" s="17" t="s">
        <v>26</v>
      </c>
      <c r="AH3" s="17" t="s">
        <v>30</v>
      </c>
    </row>
    <row r="4" spans="2:34" ht="15.75" thickBot="1" x14ac:dyDescent="0.3">
      <c r="B4" s="26">
        <v>2013</v>
      </c>
      <c r="C4" s="27">
        <v>2337478</v>
      </c>
      <c r="D4" s="31">
        <v>2726991</v>
      </c>
      <c r="E4" s="31">
        <v>2657694</v>
      </c>
      <c r="F4" s="31">
        <v>2863340</v>
      </c>
      <c r="G4" s="31">
        <v>2518172</v>
      </c>
      <c r="H4" s="31">
        <v>2328429</v>
      </c>
      <c r="I4" s="31">
        <v>2214830</v>
      </c>
      <c r="J4" s="31">
        <v>2149040</v>
      </c>
      <c r="K4" s="31">
        <v>2232380</v>
      </c>
      <c r="L4" s="31">
        <v>2426709</v>
      </c>
      <c r="M4" s="31">
        <v>2604930</v>
      </c>
      <c r="N4" s="31">
        <v>2611074</v>
      </c>
      <c r="O4" s="31">
        <v>29671067</v>
      </c>
      <c r="P4" s="32">
        <v>625.70000000000005</v>
      </c>
      <c r="Q4" s="32">
        <v>71.7</v>
      </c>
      <c r="S4" s="32">
        <v>2013</v>
      </c>
      <c r="T4" s="86">
        <v>901104.65</v>
      </c>
      <c r="U4" s="86">
        <v>869252.91</v>
      </c>
      <c r="V4" s="86">
        <v>866227.64</v>
      </c>
      <c r="W4" s="86">
        <v>897914.16</v>
      </c>
      <c r="X4" s="86">
        <v>846540.46</v>
      </c>
      <c r="Y4" s="86">
        <v>732898.92</v>
      </c>
      <c r="Z4" s="86">
        <v>716105.54</v>
      </c>
      <c r="AA4" s="86">
        <v>818696.65</v>
      </c>
      <c r="AB4" s="86">
        <v>832737.54</v>
      </c>
      <c r="AC4" s="86">
        <v>886951.11</v>
      </c>
      <c r="AD4" s="86">
        <v>939501.23</v>
      </c>
      <c r="AE4" s="86">
        <v>956640.13</v>
      </c>
      <c r="AF4" s="86">
        <v>10264570.939999999</v>
      </c>
      <c r="AG4" s="32">
        <v>216.45</v>
      </c>
      <c r="AH4" s="32">
        <v>24.79</v>
      </c>
    </row>
    <row r="5" spans="2:34" ht="15.75" thickBot="1" x14ac:dyDescent="0.3">
      <c r="B5" s="16">
        <v>2014</v>
      </c>
      <c r="C5" s="28">
        <v>2508723</v>
      </c>
      <c r="D5" s="12">
        <v>3111349</v>
      </c>
      <c r="E5" s="12">
        <v>2808962</v>
      </c>
      <c r="F5" s="12">
        <v>2776622</v>
      </c>
      <c r="G5" s="12">
        <v>2448376</v>
      </c>
      <c r="H5" s="12">
        <v>2295397</v>
      </c>
      <c r="I5" s="12">
        <v>2250065</v>
      </c>
      <c r="J5" s="12">
        <v>2309676</v>
      </c>
      <c r="K5" s="12">
        <v>2476769</v>
      </c>
      <c r="L5" s="12">
        <v>2548666</v>
      </c>
      <c r="M5" s="12">
        <v>2997296</v>
      </c>
      <c r="N5" s="12">
        <v>2981145</v>
      </c>
      <c r="O5" s="12">
        <v>31513046</v>
      </c>
      <c r="P5" s="13">
        <v>631.5</v>
      </c>
      <c r="Q5" s="13">
        <v>75.8</v>
      </c>
      <c r="S5" s="13">
        <v>2014</v>
      </c>
      <c r="T5" s="87">
        <v>920146.52</v>
      </c>
      <c r="U5" s="87">
        <v>1103641.95</v>
      </c>
      <c r="V5" s="87">
        <v>1080728.49</v>
      </c>
      <c r="W5" s="87">
        <v>1012257.36</v>
      </c>
      <c r="X5" s="87">
        <v>911481.05</v>
      </c>
      <c r="Y5" s="87">
        <v>831059.03</v>
      </c>
      <c r="Z5" s="87">
        <v>853608.94</v>
      </c>
      <c r="AA5" s="87">
        <v>967131.22</v>
      </c>
      <c r="AB5" s="87">
        <v>1072008.9099999999</v>
      </c>
      <c r="AC5" s="87">
        <v>1177710.99</v>
      </c>
      <c r="AD5" s="87">
        <v>1332254.67</v>
      </c>
      <c r="AE5" s="87">
        <v>1335150.26</v>
      </c>
      <c r="AF5" s="87">
        <v>12597179.390000001</v>
      </c>
      <c r="AG5" s="13">
        <v>252.45</v>
      </c>
      <c r="AH5" s="13">
        <v>30.28</v>
      </c>
    </row>
    <row r="6" spans="2:34" ht="15.75" thickBot="1" x14ac:dyDescent="0.3">
      <c r="B6" s="26">
        <v>2015</v>
      </c>
      <c r="C6" s="27">
        <v>2553355</v>
      </c>
      <c r="D6" s="31">
        <v>2960573</v>
      </c>
      <c r="E6" s="31">
        <v>2997862</v>
      </c>
      <c r="F6" s="31">
        <v>2829681</v>
      </c>
      <c r="G6" s="31">
        <v>2507324</v>
      </c>
      <c r="H6" s="31">
        <v>2434433</v>
      </c>
      <c r="I6" s="31">
        <v>2196832</v>
      </c>
      <c r="J6" s="31">
        <v>2455994</v>
      </c>
      <c r="K6" s="31">
        <v>2513212</v>
      </c>
      <c r="L6" s="31">
        <v>2515627</v>
      </c>
      <c r="M6" s="31">
        <v>2725072</v>
      </c>
      <c r="N6" s="31">
        <v>2544450</v>
      </c>
      <c r="O6" s="31">
        <v>31234415</v>
      </c>
      <c r="P6" s="32">
        <v>568.9</v>
      </c>
      <c r="Q6" s="32">
        <v>74.5</v>
      </c>
      <c r="S6" s="32">
        <v>2015</v>
      </c>
      <c r="T6" s="86">
        <v>1228045.4099999999</v>
      </c>
      <c r="U6" s="86">
        <v>1466406.75</v>
      </c>
      <c r="V6" s="86">
        <v>1822807.54</v>
      </c>
      <c r="W6" s="86">
        <v>1725972.15</v>
      </c>
      <c r="X6" s="86">
        <v>1552987.51</v>
      </c>
      <c r="Y6" s="86">
        <v>1499036.43</v>
      </c>
      <c r="Z6" s="86">
        <v>1381314.97</v>
      </c>
      <c r="AA6" s="86">
        <v>1520447.84</v>
      </c>
      <c r="AB6" s="86">
        <v>1570461.84</v>
      </c>
      <c r="AC6" s="86">
        <v>1601146.49</v>
      </c>
      <c r="AD6" s="86">
        <v>1683763.36</v>
      </c>
      <c r="AE6" s="86">
        <v>1578941.28</v>
      </c>
      <c r="AF6" s="86">
        <v>18631331.57</v>
      </c>
      <c r="AG6" s="32">
        <v>339.34</v>
      </c>
      <c r="AH6" s="32">
        <v>44.43</v>
      </c>
    </row>
    <row r="7" spans="2:34" ht="15.75" thickBot="1" x14ac:dyDescent="0.3">
      <c r="B7" s="16">
        <v>2016</v>
      </c>
      <c r="C7" s="28">
        <v>2218403</v>
      </c>
      <c r="D7" s="12">
        <v>2824877</v>
      </c>
      <c r="E7" s="12">
        <v>2937925</v>
      </c>
      <c r="F7" s="12">
        <v>3362138</v>
      </c>
      <c r="G7" s="12">
        <v>2461946</v>
      </c>
      <c r="H7" s="12">
        <v>2364097</v>
      </c>
      <c r="I7" s="12">
        <v>2209337</v>
      </c>
      <c r="J7" s="12">
        <v>2281095</v>
      </c>
      <c r="K7" s="12">
        <v>2438903</v>
      </c>
      <c r="L7" s="12">
        <v>2476212</v>
      </c>
      <c r="M7" s="12">
        <v>2704546</v>
      </c>
      <c r="N7" s="12">
        <v>2579682</v>
      </c>
      <c r="O7" s="12">
        <v>30859161</v>
      </c>
      <c r="P7" s="13">
        <v>579.79999999999995</v>
      </c>
      <c r="Q7" s="13">
        <v>73.2</v>
      </c>
      <c r="S7" s="13">
        <v>2016</v>
      </c>
      <c r="T7" s="87">
        <v>1363476.71</v>
      </c>
      <c r="U7" s="87">
        <v>1692303.46</v>
      </c>
      <c r="V7" s="87">
        <v>1749414.45</v>
      </c>
      <c r="W7" s="87">
        <v>2005366.15</v>
      </c>
      <c r="X7" s="87">
        <v>1548393.17</v>
      </c>
      <c r="Y7" s="87">
        <v>1413040.34</v>
      </c>
      <c r="Z7" s="87">
        <v>1315153.82</v>
      </c>
      <c r="AA7" s="87">
        <v>1320261.2</v>
      </c>
      <c r="AB7" s="87">
        <v>1329490.3400000001</v>
      </c>
      <c r="AC7" s="87">
        <v>1398917.72</v>
      </c>
      <c r="AD7" s="87">
        <v>1564125.98</v>
      </c>
      <c r="AE7" s="87">
        <v>1440040.88</v>
      </c>
      <c r="AF7" s="87">
        <v>18139984.219999999</v>
      </c>
      <c r="AG7" s="13">
        <v>340.84</v>
      </c>
      <c r="AH7" s="13">
        <v>43.04</v>
      </c>
    </row>
    <row r="8" spans="2:34" ht="15.75" thickBot="1" x14ac:dyDescent="0.3">
      <c r="B8" s="26">
        <v>2017</v>
      </c>
      <c r="C8" s="27">
        <v>2604836</v>
      </c>
      <c r="D8" s="31">
        <v>2709854</v>
      </c>
      <c r="E8" s="31">
        <v>3205599</v>
      </c>
      <c r="F8" s="31">
        <v>2758973</v>
      </c>
      <c r="G8" s="31">
        <v>2480081</v>
      </c>
      <c r="H8" s="31">
        <v>2530236</v>
      </c>
      <c r="I8" s="31">
        <v>2318263</v>
      </c>
      <c r="J8" s="31">
        <v>2457390</v>
      </c>
      <c r="K8" s="31">
        <v>2589586</v>
      </c>
      <c r="L8" s="31">
        <v>2145514</v>
      </c>
      <c r="M8" s="31">
        <v>2383922</v>
      </c>
      <c r="N8" s="31">
        <v>2292560</v>
      </c>
      <c r="O8" s="31">
        <v>30476814</v>
      </c>
      <c r="P8" s="33"/>
      <c r="Q8" s="33"/>
      <c r="S8" s="32">
        <v>2017</v>
      </c>
      <c r="T8" s="86">
        <v>1615661.2</v>
      </c>
      <c r="U8" s="86">
        <v>1697535.23</v>
      </c>
      <c r="V8" s="86">
        <v>2105790.91</v>
      </c>
      <c r="W8" s="86">
        <v>1510306.44</v>
      </c>
      <c r="X8" s="86">
        <v>1441840.04</v>
      </c>
      <c r="Y8" s="86">
        <v>1361592.09</v>
      </c>
      <c r="Z8" s="86">
        <v>1253998.6599999999</v>
      </c>
      <c r="AA8" s="86">
        <v>1427159</v>
      </c>
      <c r="AB8" s="86">
        <v>1613240.18</v>
      </c>
      <c r="AC8" s="86">
        <v>1391027.51</v>
      </c>
      <c r="AD8" s="86">
        <v>1595785.57</v>
      </c>
      <c r="AE8" s="86">
        <v>1400465.48</v>
      </c>
      <c r="AF8" s="86">
        <v>18414402.309999999</v>
      </c>
      <c r="AG8" s="33"/>
      <c r="AH8" s="33"/>
    </row>
    <row r="9" spans="2:34" ht="15.75" thickBot="1" x14ac:dyDescent="0.3">
      <c r="B9" s="16">
        <v>2018</v>
      </c>
      <c r="C9" s="28">
        <v>1911031</v>
      </c>
      <c r="D9" s="12">
        <v>1949955</v>
      </c>
      <c r="E9" s="12">
        <v>2710053</v>
      </c>
      <c r="F9" s="12">
        <v>2621258</v>
      </c>
      <c r="G9" s="12">
        <v>2312858</v>
      </c>
      <c r="H9" s="12">
        <v>1969818</v>
      </c>
      <c r="I9" s="22"/>
      <c r="J9" s="22"/>
      <c r="K9" s="22"/>
      <c r="L9" s="22"/>
      <c r="M9" s="22"/>
      <c r="N9" s="22"/>
      <c r="O9" s="12">
        <v>13474973</v>
      </c>
      <c r="P9" s="22"/>
      <c r="Q9" s="22"/>
      <c r="S9" s="13">
        <v>2018</v>
      </c>
      <c r="T9" s="87">
        <v>1122102.74</v>
      </c>
      <c r="U9" s="87">
        <v>1133775.8400000001</v>
      </c>
      <c r="V9" s="87">
        <v>1653315.61</v>
      </c>
      <c r="W9" s="88">
        <v>1562359.78</v>
      </c>
      <c r="X9" s="88">
        <v>1500711.6</v>
      </c>
      <c r="Y9" s="88">
        <v>1366891.74</v>
      </c>
      <c r="Z9" s="88"/>
      <c r="AA9" s="88"/>
      <c r="AB9" s="88"/>
      <c r="AC9" s="88"/>
      <c r="AD9" s="88"/>
      <c r="AE9" s="88"/>
      <c r="AF9" s="87">
        <v>8339157.3100000005</v>
      </c>
      <c r="AG9" s="22"/>
      <c r="AH9" s="22"/>
    </row>
    <row r="10" spans="2:34" ht="15.75" thickBot="1" x14ac:dyDescent="0.3">
      <c r="B10" s="30" t="s">
        <v>25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>
        <v>160325542</v>
      </c>
      <c r="P10" s="29"/>
      <c r="Q10" s="29"/>
      <c r="AD10" s="90"/>
    </row>
    <row r="11" spans="2:34" x14ac:dyDescent="0.25">
      <c r="O11" s="91"/>
    </row>
  </sheetData>
  <mergeCells count="2">
    <mergeCell ref="B2:Q2"/>
    <mergeCell ref="S2:AH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5"/>
  <sheetViews>
    <sheetView showGridLines="0" topLeftCell="A55" workbookViewId="0">
      <selection activeCell="T20" sqref="T20"/>
    </sheetView>
  </sheetViews>
  <sheetFormatPr defaultRowHeight="15" x14ac:dyDescent="0.25"/>
  <cols>
    <col min="1" max="1" width="8.28515625" customWidth="1"/>
    <col min="3" max="14" width="10.7109375" customWidth="1"/>
    <col min="15" max="15" width="11.28515625" bestFit="1" customWidth="1"/>
    <col min="19" max="30" width="10.7109375" customWidth="1"/>
    <col min="31" max="31" width="11.28515625" bestFit="1" customWidth="1"/>
    <col min="32" max="32" width="10.7109375" customWidth="1"/>
  </cols>
  <sheetData>
    <row r="1" spans="2:32" x14ac:dyDescent="0.25">
      <c r="B1" s="103" t="s">
        <v>48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R1" s="104" t="s">
        <v>33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6"/>
    </row>
    <row r="2" spans="2:32" ht="30" customHeight="1" x14ac:dyDescent="0.25">
      <c r="B2" s="34" t="s">
        <v>12</v>
      </c>
      <c r="C2" s="38" t="s">
        <v>13</v>
      </c>
      <c r="D2" s="34" t="s">
        <v>14</v>
      </c>
      <c r="E2" s="34" t="s">
        <v>15</v>
      </c>
      <c r="F2" s="38" t="s">
        <v>16</v>
      </c>
      <c r="G2" s="34" t="s">
        <v>17</v>
      </c>
      <c r="H2" s="34" t="s">
        <v>18</v>
      </c>
      <c r="I2" s="38" t="s">
        <v>19</v>
      </c>
      <c r="J2" s="34" t="s">
        <v>20</v>
      </c>
      <c r="K2" s="34" t="s">
        <v>21</v>
      </c>
      <c r="L2" s="38" t="s">
        <v>22</v>
      </c>
      <c r="M2" s="34" t="s">
        <v>23</v>
      </c>
      <c r="N2" s="34" t="s">
        <v>24</v>
      </c>
      <c r="O2" s="34" t="s">
        <v>25</v>
      </c>
      <c r="P2" s="34" t="s">
        <v>46</v>
      </c>
      <c r="R2" s="34" t="s">
        <v>12</v>
      </c>
      <c r="S2" s="37" t="s">
        <v>13</v>
      </c>
      <c r="T2" s="37" t="s">
        <v>14</v>
      </c>
      <c r="U2" s="37" t="s">
        <v>15</v>
      </c>
      <c r="V2" s="37" t="s">
        <v>16</v>
      </c>
      <c r="W2" s="37" t="s">
        <v>17</v>
      </c>
      <c r="X2" s="37" t="s">
        <v>18</v>
      </c>
      <c r="Y2" s="37" t="s">
        <v>19</v>
      </c>
      <c r="Z2" s="37" t="s">
        <v>20</v>
      </c>
      <c r="AA2" s="37" t="s">
        <v>21</v>
      </c>
      <c r="AB2" s="37" t="s">
        <v>22</v>
      </c>
      <c r="AC2" s="37" t="s">
        <v>23</v>
      </c>
      <c r="AD2" s="37" t="s">
        <v>24</v>
      </c>
      <c r="AE2" s="37" t="s">
        <v>25</v>
      </c>
      <c r="AF2" s="37" t="s">
        <v>32</v>
      </c>
    </row>
    <row r="3" spans="2:32" ht="15.75" thickBot="1" x14ac:dyDescent="0.3">
      <c r="B3" s="39">
        <v>2013</v>
      </c>
      <c r="C3" s="40">
        <v>71900</v>
      </c>
      <c r="D3" s="40">
        <v>76700</v>
      </c>
      <c r="E3" s="40">
        <v>105300</v>
      </c>
      <c r="F3" s="40">
        <v>124800</v>
      </c>
      <c r="G3" s="40">
        <v>156600</v>
      </c>
      <c r="H3" s="40">
        <v>121700</v>
      </c>
      <c r="I3" s="40">
        <v>130600</v>
      </c>
      <c r="J3" s="40">
        <v>122700</v>
      </c>
      <c r="K3" s="40">
        <v>108500</v>
      </c>
      <c r="L3" s="40">
        <v>148900</v>
      </c>
      <c r="M3" s="40">
        <v>160700</v>
      </c>
      <c r="N3" s="72">
        <v>96700</v>
      </c>
      <c r="O3" s="40">
        <f>SUM(C3:N3)</f>
        <v>1425100</v>
      </c>
      <c r="P3" s="41">
        <v>2.15</v>
      </c>
      <c r="R3" s="35">
        <v>2013</v>
      </c>
      <c r="S3" s="49">
        <v>1056.93</v>
      </c>
      <c r="T3" s="50">
        <v>1127.49</v>
      </c>
      <c r="U3" s="50">
        <v>1547.91</v>
      </c>
      <c r="V3" s="50">
        <v>1834.56</v>
      </c>
      <c r="W3" s="50">
        <v>2302.02</v>
      </c>
      <c r="X3" s="50">
        <v>1788.99</v>
      </c>
      <c r="Y3" s="50">
        <v>1919.82</v>
      </c>
      <c r="Z3" s="50">
        <v>1803.69</v>
      </c>
      <c r="AA3" s="50">
        <v>1649.2</v>
      </c>
      <c r="AB3" s="50">
        <v>2263.2800000000002</v>
      </c>
      <c r="AC3" s="50">
        <v>2442.64</v>
      </c>
      <c r="AD3" s="51">
        <v>1469.84</v>
      </c>
      <c r="AE3" s="50">
        <v>21206.37</v>
      </c>
      <c r="AF3" s="51">
        <v>2.82</v>
      </c>
    </row>
    <row r="4" spans="2:32" ht="15.75" thickBot="1" x14ac:dyDescent="0.3">
      <c r="B4" s="42">
        <v>2014</v>
      </c>
      <c r="C4" s="40">
        <v>69000</v>
      </c>
      <c r="D4" s="40">
        <v>125300</v>
      </c>
      <c r="E4" s="40">
        <v>109000</v>
      </c>
      <c r="F4" s="40">
        <v>47300</v>
      </c>
      <c r="G4" s="40">
        <v>186100</v>
      </c>
      <c r="H4" s="40">
        <v>62300</v>
      </c>
      <c r="I4" s="40">
        <v>114400</v>
      </c>
      <c r="J4" s="40">
        <v>85900</v>
      </c>
      <c r="K4" s="40">
        <v>121300</v>
      </c>
      <c r="L4" s="40">
        <v>121000</v>
      </c>
      <c r="M4" s="40">
        <v>107800</v>
      </c>
      <c r="N4" s="72">
        <v>85400</v>
      </c>
      <c r="O4" s="40">
        <f t="shared" ref="O4:O7" si="0">SUM(C4:N4)</f>
        <v>1234800</v>
      </c>
      <c r="P4" s="43">
        <v>1.87</v>
      </c>
      <c r="R4" s="36">
        <v>2014</v>
      </c>
      <c r="S4" s="52">
        <v>1048.8</v>
      </c>
      <c r="T4" s="53">
        <v>1904.56</v>
      </c>
      <c r="U4" s="53">
        <v>1656.8</v>
      </c>
      <c r="V4" s="53">
        <v>718.96</v>
      </c>
      <c r="W4" s="53">
        <v>2828.72</v>
      </c>
      <c r="X4" s="53">
        <v>946.96</v>
      </c>
      <c r="Y4" s="53">
        <v>1738.88</v>
      </c>
      <c r="Z4" s="53">
        <v>1305.68</v>
      </c>
      <c r="AA4" s="53">
        <v>1843.76</v>
      </c>
      <c r="AB4" s="53">
        <v>1839.2</v>
      </c>
      <c r="AC4" s="53">
        <v>1638.56</v>
      </c>
      <c r="AD4" s="54">
        <v>1298.08</v>
      </c>
      <c r="AE4" s="53">
        <v>18768.96</v>
      </c>
      <c r="AF4" s="54">
        <v>2.4700000000000002</v>
      </c>
    </row>
    <row r="5" spans="2:32" ht="15.75" thickBot="1" x14ac:dyDescent="0.3">
      <c r="B5" s="39">
        <v>2015</v>
      </c>
      <c r="C5" s="40">
        <v>59900</v>
      </c>
      <c r="D5" s="40">
        <v>95200</v>
      </c>
      <c r="E5" s="40">
        <v>99000</v>
      </c>
      <c r="F5" s="40">
        <v>83900</v>
      </c>
      <c r="G5" s="40">
        <v>86300</v>
      </c>
      <c r="H5" s="40">
        <v>102100</v>
      </c>
      <c r="I5" s="40">
        <v>67700</v>
      </c>
      <c r="J5" s="40">
        <v>94000</v>
      </c>
      <c r="K5" s="40">
        <v>80700</v>
      </c>
      <c r="L5" s="40">
        <v>80800</v>
      </c>
      <c r="M5" s="40">
        <v>84600</v>
      </c>
      <c r="N5" s="72">
        <v>85300</v>
      </c>
      <c r="O5" s="40">
        <f t="shared" si="0"/>
        <v>1019500</v>
      </c>
      <c r="P5" s="44">
        <v>1.48</v>
      </c>
      <c r="R5" s="35">
        <v>2015</v>
      </c>
      <c r="S5" s="55">
        <v>1054.24</v>
      </c>
      <c r="T5" s="56">
        <v>1675.52</v>
      </c>
      <c r="U5" s="56">
        <v>1742.4</v>
      </c>
      <c r="V5" s="56">
        <v>1476.64</v>
      </c>
      <c r="W5" s="56">
        <v>1587.92</v>
      </c>
      <c r="X5" s="56">
        <v>1878.64</v>
      </c>
      <c r="Y5" s="56">
        <v>1245.68</v>
      </c>
      <c r="Z5" s="56">
        <v>1729.6</v>
      </c>
      <c r="AA5" s="56">
        <v>1541.37</v>
      </c>
      <c r="AB5" s="56">
        <v>1543.28</v>
      </c>
      <c r="AC5" s="56">
        <v>1615.86</v>
      </c>
      <c r="AD5" s="57">
        <v>1629.23</v>
      </c>
      <c r="AE5" s="56">
        <v>18720.38</v>
      </c>
      <c r="AF5" s="57">
        <v>1.94</v>
      </c>
    </row>
    <row r="6" spans="2:32" ht="15.75" thickBot="1" x14ac:dyDescent="0.3">
      <c r="B6" s="42">
        <v>2016</v>
      </c>
      <c r="C6" s="40">
        <v>51400</v>
      </c>
      <c r="D6" s="40">
        <v>63500</v>
      </c>
      <c r="E6" s="40">
        <v>11900</v>
      </c>
      <c r="F6" s="40">
        <v>44000</v>
      </c>
      <c r="G6" s="40">
        <v>79300</v>
      </c>
      <c r="H6" s="40">
        <v>94000</v>
      </c>
      <c r="I6" s="40">
        <v>86500</v>
      </c>
      <c r="J6" s="40">
        <v>96500</v>
      </c>
      <c r="K6" s="40">
        <v>79400</v>
      </c>
      <c r="L6" s="40">
        <v>92700</v>
      </c>
      <c r="M6" s="40">
        <v>59900</v>
      </c>
      <c r="N6" s="72">
        <v>71900</v>
      </c>
      <c r="O6" s="40">
        <f t="shared" si="0"/>
        <v>831000</v>
      </c>
      <c r="P6" s="43">
        <v>1.2</v>
      </c>
      <c r="R6" s="36">
        <v>2016</v>
      </c>
      <c r="S6" s="52">
        <v>981.74</v>
      </c>
      <c r="T6" s="53">
        <v>1212.8499999999999</v>
      </c>
      <c r="U6" s="53">
        <v>227.29</v>
      </c>
      <c r="V6" s="53">
        <v>919.6</v>
      </c>
      <c r="W6" s="53">
        <v>1657.37</v>
      </c>
      <c r="X6" s="53">
        <v>1964.6</v>
      </c>
      <c r="Y6" s="53">
        <v>1807.85</v>
      </c>
      <c r="Z6" s="53">
        <v>2016.85</v>
      </c>
      <c r="AA6" s="53">
        <v>1659.46</v>
      </c>
      <c r="AB6" s="53">
        <v>1937.43</v>
      </c>
      <c r="AC6" s="53">
        <v>1251.9100000000001</v>
      </c>
      <c r="AD6" s="54">
        <v>1502.71</v>
      </c>
      <c r="AE6" s="53">
        <v>17139.66</v>
      </c>
      <c r="AF6" s="54">
        <v>1.66</v>
      </c>
    </row>
    <row r="7" spans="2:32" x14ac:dyDescent="0.25">
      <c r="B7" s="39">
        <v>2017</v>
      </c>
      <c r="C7" s="73">
        <v>38200</v>
      </c>
      <c r="D7" s="73">
        <v>68500</v>
      </c>
      <c r="E7" s="73">
        <v>83900</v>
      </c>
      <c r="F7" s="73">
        <v>63100</v>
      </c>
      <c r="G7" s="73">
        <v>79700</v>
      </c>
      <c r="H7" s="73">
        <v>71400</v>
      </c>
      <c r="I7" s="73">
        <v>68300</v>
      </c>
      <c r="J7" s="73">
        <v>70600</v>
      </c>
      <c r="K7" s="73">
        <v>66300</v>
      </c>
      <c r="L7" s="73">
        <v>58700</v>
      </c>
      <c r="M7" s="73">
        <v>68000</v>
      </c>
      <c r="N7" s="39">
        <v>44500</v>
      </c>
      <c r="O7" s="73">
        <f t="shared" si="0"/>
        <v>781200</v>
      </c>
      <c r="P7" s="45"/>
      <c r="R7" s="35">
        <v>2017</v>
      </c>
      <c r="S7" s="58">
        <v>779.28</v>
      </c>
      <c r="T7" s="59">
        <v>1397.4</v>
      </c>
      <c r="U7" s="59">
        <v>1711.56</v>
      </c>
      <c r="V7" s="59">
        <v>1287.24</v>
      </c>
      <c r="W7" s="59">
        <v>1625.88</v>
      </c>
      <c r="X7" s="59">
        <v>1456.56</v>
      </c>
      <c r="Y7" s="59">
        <v>1393.32</v>
      </c>
      <c r="Z7" s="59">
        <v>1440.24</v>
      </c>
      <c r="AA7" s="59">
        <v>1352.52</v>
      </c>
      <c r="AB7" s="59">
        <v>1197.48</v>
      </c>
      <c r="AC7" s="59">
        <v>1387.2</v>
      </c>
      <c r="AD7" s="60">
        <v>907.8</v>
      </c>
      <c r="AE7" s="59">
        <v>15936.48</v>
      </c>
      <c r="AF7" s="60">
        <v>0.33</v>
      </c>
    </row>
    <row r="9" spans="2:32" x14ac:dyDescent="0.25">
      <c r="B9" s="103" t="s">
        <v>49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R9" s="103" t="s">
        <v>47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2:32" ht="30" x14ac:dyDescent="0.25">
      <c r="B10" s="34" t="s">
        <v>12</v>
      </c>
      <c r="C10" s="38" t="s">
        <v>13</v>
      </c>
      <c r="D10" s="34" t="s">
        <v>14</v>
      </c>
      <c r="E10" s="34" t="s">
        <v>15</v>
      </c>
      <c r="F10" s="38" t="s">
        <v>16</v>
      </c>
      <c r="G10" s="34" t="s">
        <v>17</v>
      </c>
      <c r="H10" s="34" t="s">
        <v>18</v>
      </c>
      <c r="I10" s="38" t="s">
        <v>19</v>
      </c>
      <c r="J10" s="34" t="s">
        <v>20</v>
      </c>
      <c r="K10" s="34" t="s">
        <v>21</v>
      </c>
      <c r="L10" s="38" t="s">
        <v>22</v>
      </c>
      <c r="M10" s="34" t="s">
        <v>23</v>
      </c>
      <c r="N10" s="34" t="s">
        <v>24</v>
      </c>
      <c r="O10" s="37" t="s">
        <v>25</v>
      </c>
      <c r="P10" s="37" t="s">
        <v>46</v>
      </c>
      <c r="R10" s="34" t="s">
        <v>12</v>
      </c>
      <c r="S10" s="34" t="s">
        <v>34</v>
      </c>
      <c r="T10" s="34" t="s">
        <v>35</v>
      </c>
      <c r="U10" s="34" t="s">
        <v>36</v>
      </c>
      <c r="V10" s="34" t="s">
        <v>37</v>
      </c>
      <c r="W10" s="34" t="s">
        <v>38</v>
      </c>
      <c r="X10" s="34" t="s">
        <v>39</v>
      </c>
      <c r="Y10" s="34" t="s">
        <v>40</v>
      </c>
      <c r="Z10" s="34" t="s">
        <v>41</v>
      </c>
      <c r="AA10" s="34" t="s">
        <v>42</v>
      </c>
      <c r="AB10" s="34" t="s">
        <v>43</v>
      </c>
      <c r="AC10" s="34" t="s">
        <v>44</v>
      </c>
      <c r="AD10" s="34" t="s">
        <v>45</v>
      </c>
      <c r="AE10" s="34" t="s">
        <v>25</v>
      </c>
    </row>
    <row r="11" spans="2:32" ht="15.75" thickBot="1" x14ac:dyDescent="0.3">
      <c r="B11" s="46">
        <v>2013</v>
      </c>
      <c r="C11" s="40">
        <v>17100</v>
      </c>
      <c r="D11" s="40">
        <v>24400</v>
      </c>
      <c r="E11" s="40">
        <v>32400</v>
      </c>
      <c r="F11" s="40">
        <v>28100</v>
      </c>
      <c r="G11" s="40">
        <v>48500</v>
      </c>
      <c r="H11" s="40">
        <v>37500</v>
      </c>
      <c r="I11" s="40">
        <v>50400</v>
      </c>
      <c r="J11" s="40">
        <v>31100</v>
      </c>
      <c r="K11" s="40">
        <v>43200</v>
      </c>
      <c r="L11" s="40">
        <v>43800</v>
      </c>
      <c r="M11" s="40">
        <v>47400</v>
      </c>
      <c r="N11" s="72">
        <v>39500</v>
      </c>
      <c r="O11" s="40">
        <f>SUM(C11:N11)</f>
        <v>443400</v>
      </c>
      <c r="P11" s="41">
        <v>0.67</v>
      </c>
      <c r="R11" s="39">
        <v>2013</v>
      </c>
      <c r="S11" s="62">
        <v>106.02</v>
      </c>
      <c r="T11" s="63">
        <v>151.28</v>
      </c>
      <c r="U11" s="63">
        <v>210.6</v>
      </c>
      <c r="V11" s="63">
        <v>182.65</v>
      </c>
      <c r="W11" s="63">
        <v>329.8</v>
      </c>
      <c r="X11" s="63">
        <v>255</v>
      </c>
      <c r="Y11" s="63">
        <v>342.72</v>
      </c>
      <c r="Z11" s="63">
        <v>211.48</v>
      </c>
      <c r="AA11" s="63">
        <v>293.76</v>
      </c>
      <c r="AB11" s="63">
        <v>297.83999999999997</v>
      </c>
      <c r="AC11" s="63">
        <v>322.32</v>
      </c>
      <c r="AD11" s="63">
        <v>268.60000000000002</v>
      </c>
      <c r="AE11" s="64">
        <v>2972.07</v>
      </c>
    </row>
    <row r="12" spans="2:32" ht="15.75" thickBot="1" x14ac:dyDescent="0.3">
      <c r="B12" s="47">
        <v>2014</v>
      </c>
      <c r="C12" s="40">
        <v>34900</v>
      </c>
      <c r="D12" s="40">
        <v>28000</v>
      </c>
      <c r="E12" s="40">
        <v>29300</v>
      </c>
      <c r="F12" s="40">
        <v>9100</v>
      </c>
      <c r="G12" s="40">
        <v>111300</v>
      </c>
      <c r="H12" s="40">
        <v>27400</v>
      </c>
      <c r="I12" s="40">
        <v>22000</v>
      </c>
      <c r="J12" s="40">
        <v>17600</v>
      </c>
      <c r="K12" s="40">
        <v>33200</v>
      </c>
      <c r="L12" s="40">
        <v>22900</v>
      </c>
      <c r="M12" s="40">
        <v>27600</v>
      </c>
      <c r="N12" s="72">
        <v>33100</v>
      </c>
      <c r="O12" s="40">
        <f t="shared" ref="O12:O15" si="1">SUM(C12:N12)</f>
        <v>396400</v>
      </c>
      <c r="P12" s="43">
        <v>0.6</v>
      </c>
      <c r="R12" s="42">
        <v>2014</v>
      </c>
      <c r="S12" s="65">
        <v>237.32</v>
      </c>
      <c r="T12" s="24">
        <v>190.4</v>
      </c>
      <c r="U12" s="24">
        <v>199.24</v>
      </c>
      <c r="V12" s="24">
        <v>61.88</v>
      </c>
      <c r="W12" s="24">
        <v>868.14</v>
      </c>
      <c r="X12" s="24">
        <v>213.72</v>
      </c>
      <c r="Y12" s="24">
        <v>171.6</v>
      </c>
      <c r="Z12" s="24">
        <v>137.28</v>
      </c>
      <c r="AA12" s="24">
        <v>258.95999999999998</v>
      </c>
      <c r="AB12" s="24">
        <v>178.62</v>
      </c>
      <c r="AC12" s="24">
        <v>215.28</v>
      </c>
      <c r="AD12" s="24">
        <v>258.18</v>
      </c>
      <c r="AE12" s="66">
        <v>2990.62</v>
      </c>
    </row>
    <row r="13" spans="2:32" ht="15.75" thickBot="1" x14ac:dyDescent="0.3">
      <c r="B13" s="46">
        <v>2015</v>
      </c>
      <c r="C13" s="40">
        <v>17500</v>
      </c>
      <c r="D13" s="40">
        <v>27900</v>
      </c>
      <c r="E13" s="40">
        <v>17200</v>
      </c>
      <c r="F13" s="40">
        <v>20400</v>
      </c>
      <c r="G13" s="40">
        <v>15800</v>
      </c>
      <c r="H13" s="40">
        <v>32400</v>
      </c>
      <c r="I13" s="40">
        <v>31800</v>
      </c>
      <c r="J13" s="40">
        <v>36000</v>
      </c>
      <c r="K13" s="40">
        <v>31700</v>
      </c>
      <c r="L13" s="40">
        <v>32500</v>
      </c>
      <c r="M13" s="40">
        <v>26400</v>
      </c>
      <c r="N13" s="72">
        <v>29400</v>
      </c>
      <c r="O13" s="40">
        <f t="shared" si="1"/>
        <v>319000</v>
      </c>
      <c r="P13" s="44">
        <v>0.46</v>
      </c>
      <c r="R13" s="39">
        <v>2015</v>
      </c>
      <c r="S13" s="67">
        <v>136.5</v>
      </c>
      <c r="T13" s="61">
        <v>217.62</v>
      </c>
      <c r="U13" s="61">
        <v>134.16</v>
      </c>
      <c r="V13" s="61">
        <v>159.12</v>
      </c>
      <c r="W13" s="61">
        <v>123.24</v>
      </c>
      <c r="X13" s="61">
        <v>252.72</v>
      </c>
      <c r="Y13" s="61">
        <v>248.04</v>
      </c>
      <c r="Z13" s="61">
        <v>280.8</v>
      </c>
      <c r="AA13" s="61">
        <v>247.26</v>
      </c>
      <c r="AB13" s="61">
        <v>253.5</v>
      </c>
      <c r="AC13" s="61">
        <v>205.92</v>
      </c>
      <c r="AD13" s="61">
        <v>229.32</v>
      </c>
      <c r="AE13" s="68">
        <v>2488.1999999999998</v>
      </c>
    </row>
    <row r="14" spans="2:32" ht="15.75" thickBot="1" x14ac:dyDescent="0.3">
      <c r="B14" s="47">
        <v>2016</v>
      </c>
      <c r="C14" s="40">
        <v>22100</v>
      </c>
      <c r="D14" s="40">
        <v>27600</v>
      </c>
      <c r="E14" s="40">
        <v>28800</v>
      </c>
      <c r="F14" s="40">
        <v>40500</v>
      </c>
      <c r="G14" s="40">
        <v>21300</v>
      </c>
      <c r="H14" s="40">
        <v>21400</v>
      </c>
      <c r="I14" s="40">
        <v>21300</v>
      </c>
      <c r="J14" s="40">
        <v>23900</v>
      </c>
      <c r="K14" s="40">
        <v>22500</v>
      </c>
      <c r="L14" s="40">
        <v>30500</v>
      </c>
      <c r="M14" s="40">
        <v>30200</v>
      </c>
      <c r="N14" s="72">
        <v>31300</v>
      </c>
      <c r="O14" s="40">
        <f t="shared" si="1"/>
        <v>321400</v>
      </c>
      <c r="P14" s="43">
        <v>0.46</v>
      </c>
      <c r="R14" s="42">
        <v>2016</v>
      </c>
      <c r="S14" s="65">
        <v>172.38</v>
      </c>
      <c r="T14" s="24">
        <v>215.28</v>
      </c>
      <c r="U14" s="24">
        <v>224.64</v>
      </c>
      <c r="V14" s="24">
        <v>315.89999999999998</v>
      </c>
      <c r="W14" s="24">
        <v>166.14</v>
      </c>
      <c r="X14" s="24">
        <v>166.92</v>
      </c>
      <c r="Y14" s="24">
        <v>166.14</v>
      </c>
      <c r="Z14" s="24">
        <v>186.42</v>
      </c>
      <c r="AA14" s="24">
        <v>175.5</v>
      </c>
      <c r="AB14" s="24">
        <v>237.9</v>
      </c>
      <c r="AC14" s="24">
        <v>235.56</v>
      </c>
      <c r="AD14" s="24">
        <v>244.14</v>
      </c>
      <c r="AE14" s="66">
        <v>2506.92</v>
      </c>
    </row>
    <row r="15" spans="2:32" x14ac:dyDescent="0.25">
      <c r="B15" s="46">
        <v>2017</v>
      </c>
      <c r="C15" s="73">
        <v>7700</v>
      </c>
      <c r="D15" s="73">
        <v>17900</v>
      </c>
      <c r="E15" s="73">
        <v>20300</v>
      </c>
      <c r="F15" s="73">
        <v>14700</v>
      </c>
      <c r="G15" s="73">
        <v>22300</v>
      </c>
      <c r="H15" s="73">
        <v>22400</v>
      </c>
      <c r="I15" s="73">
        <v>12700</v>
      </c>
      <c r="J15" s="73">
        <v>17100</v>
      </c>
      <c r="K15" s="73">
        <v>14600</v>
      </c>
      <c r="L15" s="73">
        <v>11400</v>
      </c>
      <c r="M15" s="73">
        <v>15400</v>
      </c>
      <c r="N15" s="39">
        <v>7000</v>
      </c>
      <c r="O15" s="73">
        <f t="shared" si="1"/>
        <v>183500</v>
      </c>
      <c r="P15" s="48">
        <v>0.33</v>
      </c>
      <c r="R15" s="39">
        <v>2017</v>
      </c>
      <c r="S15" s="69">
        <v>60.06</v>
      </c>
      <c r="T15" s="70">
        <v>139.62</v>
      </c>
      <c r="U15" s="70">
        <v>158.34</v>
      </c>
      <c r="V15" s="70">
        <v>114.66</v>
      </c>
      <c r="W15" s="70">
        <v>173.94</v>
      </c>
      <c r="X15" s="70">
        <v>174.72</v>
      </c>
      <c r="Y15" s="70">
        <v>99.06</v>
      </c>
      <c r="Z15" s="70">
        <v>133.38</v>
      </c>
      <c r="AA15" s="70">
        <v>113.88</v>
      </c>
      <c r="AB15" s="70">
        <v>88.92</v>
      </c>
      <c r="AC15" s="70">
        <v>120.12</v>
      </c>
      <c r="AD15" s="70">
        <v>54.6</v>
      </c>
      <c r="AE15" s="71">
        <v>1431.3</v>
      </c>
    </row>
  </sheetData>
  <mergeCells count="4">
    <mergeCell ref="B1:P1"/>
    <mergeCell ref="B9:P9"/>
    <mergeCell ref="R1:AF1"/>
    <mergeCell ref="R9:A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3"/>
  <sheetViews>
    <sheetView showGridLines="0" workbookViewId="0">
      <selection activeCell="Q34" sqref="Q34"/>
    </sheetView>
  </sheetViews>
  <sheetFormatPr defaultRowHeight="15" x14ac:dyDescent="0.25"/>
  <cols>
    <col min="3" max="3" width="15.7109375" customWidth="1"/>
    <col min="4" max="15" width="11.7109375" customWidth="1"/>
    <col min="16" max="16" width="12.7109375" bestFit="1" customWidth="1"/>
    <col min="17" max="17" width="11.5703125" bestFit="1" customWidth="1"/>
    <col min="20" max="20" width="15" bestFit="1" customWidth="1"/>
    <col min="21" max="32" width="11.7109375" customWidth="1"/>
    <col min="33" max="33" width="12.7109375" bestFit="1" customWidth="1"/>
    <col min="34" max="34" width="11" bestFit="1" customWidth="1"/>
  </cols>
  <sheetData>
    <row r="1" spans="2:34" ht="19.5" customHeight="1" x14ac:dyDescent="0.25">
      <c r="B1" s="74" t="s">
        <v>12</v>
      </c>
      <c r="C1" s="77" t="s">
        <v>50</v>
      </c>
      <c r="D1" s="83" t="s">
        <v>13</v>
      </c>
      <c r="E1" s="83" t="s">
        <v>14</v>
      </c>
      <c r="F1" s="83" t="s">
        <v>15</v>
      </c>
      <c r="G1" s="83" t="s">
        <v>16</v>
      </c>
      <c r="H1" s="83" t="s">
        <v>17</v>
      </c>
      <c r="I1" s="83" t="s">
        <v>18</v>
      </c>
      <c r="J1" s="83" t="s">
        <v>19</v>
      </c>
      <c r="K1" s="83" t="s">
        <v>20</v>
      </c>
      <c r="L1" s="83" t="s">
        <v>21</v>
      </c>
      <c r="M1" s="83" t="s">
        <v>22</v>
      </c>
      <c r="N1" s="83" t="s">
        <v>23</v>
      </c>
      <c r="O1" s="83" t="s">
        <v>24</v>
      </c>
      <c r="P1" s="83" t="s">
        <v>25</v>
      </c>
      <c r="Q1" s="83" t="s">
        <v>65</v>
      </c>
      <c r="S1" s="74" t="s">
        <v>12</v>
      </c>
      <c r="T1" s="77" t="s">
        <v>50</v>
      </c>
      <c r="U1" s="83" t="s">
        <v>13</v>
      </c>
      <c r="V1" s="83" t="s">
        <v>14</v>
      </c>
      <c r="W1" s="83" t="s">
        <v>15</v>
      </c>
      <c r="X1" s="83" t="s">
        <v>16</v>
      </c>
      <c r="Y1" s="83" t="s">
        <v>17</v>
      </c>
      <c r="Z1" s="83" t="s">
        <v>18</v>
      </c>
      <c r="AA1" s="83" t="s">
        <v>19</v>
      </c>
      <c r="AB1" s="83" t="s">
        <v>20</v>
      </c>
      <c r="AC1" s="83" t="s">
        <v>21</v>
      </c>
      <c r="AD1" s="83" t="s">
        <v>22</v>
      </c>
      <c r="AE1" s="83" t="s">
        <v>23</v>
      </c>
      <c r="AF1" s="83" t="s">
        <v>24</v>
      </c>
      <c r="AG1" s="83" t="s">
        <v>25</v>
      </c>
      <c r="AH1" s="83" t="s">
        <v>65</v>
      </c>
    </row>
    <row r="2" spans="2:34" x14ac:dyDescent="0.25">
      <c r="B2" s="107">
        <v>2013</v>
      </c>
      <c r="C2" s="81" t="s">
        <v>51</v>
      </c>
      <c r="D2" s="78">
        <v>321</v>
      </c>
      <c r="E2" s="78">
        <v>664</v>
      </c>
      <c r="F2" s="78">
        <v>669</v>
      </c>
      <c r="G2" s="78">
        <v>694</v>
      </c>
      <c r="H2" s="78">
        <v>960</v>
      </c>
      <c r="I2" s="78">
        <v>830</v>
      </c>
      <c r="J2" s="78">
        <v>817</v>
      </c>
      <c r="K2" s="78">
        <v>752</v>
      </c>
      <c r="L2" s="78">
        <v>1033</v>
      </c>
      <c r="M2" s="78">
        <v>1061</v>
      </c>
      <c r="N2" s="78">
        <v>1042</v>
      </c>
      <c r="O2" s="78">
        <v>739</v>
      </c>
      <c r="P2" s="80">
        <f>SUM(D2:O2)</f>
        <v>9582</v>
      </c>
      <c r="Q2" s="84">
        <f>P2/(P2+P14)</f>
        <v>0.69997808459346922</v>
      </c>
      <c r="S2" s="107">
        <v>2013</v>
      </c>
      <c r="T2" s="81" t="s">
        <v>51</v>
      </c>
      <c r="U2" s="80">
        <v>160500</v>
      </c>
      <c r="V2" s="80">
        <v>332000</v>
      </c>
      <c r="W2" s="80">
        <v>334500</v>
      </c>
      <c r="X2" s="80">
        <v>347000</v>
      </c>
      <c r="Y2" s="80">
        <v>480000</v>
      </c>
      <c r="Z2" s="80">
        <v>415000</v>
      </c>
      <c r="AA2" s="80">
        <v>408500</v>
      </c>
      <c r="AB2" s="80">
        <v>376000</v>
      </c>
      <c r="AC2" s="80">
        <v>516500</v>
      </c>
      <c r="AD2" s="80">
        <v>530500</v>
      </c>
      <c r="AE2" s="80">
        <v>521000</v>
      </c>
      <c r="AF2" s="80">
        <v>369500</v>
      </c>
      <c r="AG2" s="80">
        <v>4791000</v>
      </c>
      <c r="AH2" s="84">
        <f>AG2/(AG2+AG14)</f>
        <v>0.69997808459346922</v>
      </c>
    </row>
    <row r="3" spans="2:34" x14ac:dyDescent="0.25">
      <c r="B3" s="107"/>
      <c r="C3" s="81" t="s">
        <v>52</v>
      </c>
      <c r="D3" s="79">
        <v>4343.9799999999996</v>
      </c>
      <c r="E3" s="79">
        <v>8971.8700000000008</v>
      </c>
      <c r="F3" s="79">
        <v>9047.58</v>
      </c>
      <c r="G3" s="79">
        <v>9382.8799999999992</v>
      </c>
      <c r="H3" s="79">
        <v>12975.14</v>
      </c>
      <c r="I3" s="79">
        <v>11224.3</v>
      </c>
      <c r="J3" s="79">
        <v>11044.49</v>
      </c>
      <c r="K3" s="79">
        <v>10164.34</v>
      </c>
      <c r="L3" s="79">
        <v>13959.4</v>
      </c>
      <c r="M3" s="79">
        <v>14347.42</v>
      </c>
      <c r="N3" s="79">
        <v>14082.43</v>
      </c>
      <c r="O3" s="79">
        <v>9984.52</v>
      </c>
      <c r="P3" s="79">
        <f t="shared" ref="P3:P11" si="0">SUM(D3:O3)</f>
        <v>129528.34999999999</v>
      </c>
      <c r="Q3" s="85" t="s">
        <v>66</v>
      </c>
      <c r="S3" s="107"/>
      <c r="T3" s="81" t="s">
        <v>52</v>
      </c>
      <c r="U3" s="79">
        <v>4343.9799999999996</v>
      </c>
      <c r="V3" s="79">
        <v>8971.8700000000008</v>
      </c>
      <c r="W3" s="79">
        <v>9047.58</v>
      </c>
      <c r="X3" s="79">
        <v>9382.8799999999992</v>
      </c>
      <c r="Y3" s="79">
        <v>12975.14</v>
      </c>
      <c r="Z3" s="79">
        <v>11224.3</v>
      </c>
      <c r="AA3" s="79">
        <v>11044.49</v>
      </c>
      <c r="AB3" s="79">
        <v>10164.34</v>
      </c>
      <c r="AC3" s="79">
        <v>13959.4</v>
      </c>
      <c r="AD3" s="79">
        <v>14347.42</v>
      </c>
      <c r="AE3" s="79">
        <v>14082.43</v>
      </c>
      <c r="AF3" s="79">
        <v>9984.52</v>
      </c>
      <c r="AG3" s="79">
        <f t="shared" ref="AG3:AG11" si="1">SUM(U3:AF3)</f>
        <v>129528.34999999999</v>
      </c>
      <c r="AH3" s="85" t="s">
        <v>66</v>
      </c>
    </row>
    <row r="4" spans="2:34" x14ac:dyDescent="0.25">
      <c r="B4" s="108">
        <v>2014</v>
      </c>
      <c r="C4" s="82" t="s">
        <v>51</v>
      </c>
      <c r="D4" s="78">
        <v>471</v>
      </c>
      <c r="E4" s="78">
        <v>774</v>
      </c>
      <c r="F4" s="78">
        <v>841</v>
      </c>
      <c r="G4" s="78">
        <v>484</v>
      </c>
      <c r="H4" s="78">
        <v>600</v>
      </c>
      <c r="I4" s="78">
        <v>550</v>
      </c>
      <c r="J4" s="78">
        <v>1324</v>
      </c>
      <c r="K4" s="78">
        <v>1064</v>
      </c>
      <c r="L4" s="78">
        <v>1269</v>
      </c>
      <c r="M4" s="78">
        <v>1260</v>
      </c>
      <c r="N4" s="78">
        <v>1194</v>
      </c>
      <c r="O4" s="78">
        <v>793</v>
      </c>
      <c r="P4" s="80">
        <f t="shared" si="0"/>
        <v>10624</v>
      </c>
      <c r="Q4" s="84">
        <f>P4/(P4+P16)</f>
        <v>0.69986824769433464</v>
      </c>
      <c r="S4" s="108">
        <v>2014</v>
      </c>
      <c r="T4" s="82" t="s">
        <v>51</v>
      </c>
      <c r="U4" s="80">
        <v>235500</v>
      </c>
      <c r="V4" s="80">
        <v>387000</v>
      </c>
      <c r="W4" s="80">
        <v>420500</v>
      </c>
      <c r="X4" s="80">
        <v>242000</v>
      </c>
      <c r="Y4" s="80">
        <v>300000</v>
      </c>
      <c r="Z4" s="80">
        <v>275000</v>
      </c>
      <c r="AA4" s="80">
        <v>662000</v>
      </c>
      <c r="AB4" s="80">
        <v>532000</v>
      </c>
      <c r="AC4" s="80">
        <v>634500</v>
      </c>
      <c r="AD4" s="80">
        <v>630000</v>
      </c>
      <c r="AE4" s="80">
        <v>597000</v>
      </c>
      <c r="AF4" s="80">
        <v>396500</v>
      </c>
      <c r="AG4" s="80">
        <v>5312000</v>
      </c>
      <c r="AH4" s="84">
        <f>AG4/(AG4+AG16)</f>
        <v>0.69986824769433464</v>
      </c>
    </row>
    <row r="5" spans="2:34" x14ac:dyDescent="0.25">
      <c r="B5" s="108"/>
      <c r="C5" s="82" t="s">
        <v>52</v>
      </c>
      <c r="D5" s="79">
        <v>6369.27</v>
      </c>
      <c r="E5" s="79">
        <v>10467.18</v>
      </c>
      <c r="F5" s="79">
        <v>11375.73</v>
      </c>
      <c r="G5" s="79">
        <v>6549.09</v>
      </c>
      <c r="H5" s="79">
        <v>8110.65</v>
      </c>
      <c r="I5" s="79">
        <v>7429.24</v>
      </c>
      <c r="J5" s="79">
        <v>17905.89</v>
      </c>
      <c r="K5" s="79">
        <v>14385.28</v>
      </c>
      <c r="L5" s="79">
        <v>17158.23</v>
      </c>
      <c r="M5" s="79">
        <v>17035.2</v>
      </c>
      <c r="N5" s="79">
        <v>16145.58</v>
      </c>
      <c r="O5" s="79">
        <v>10722.71</v>
      </c>
      <c r="P5" s="79">
        <f t="shared" si="0"/>
        <v>143654.04999999999</v>
      </c>
      <c r="Q5" s="85" t="s">
        <v>66</v>
      </c>
      <c r="S5" s="108"/>
      <c r="T5" s="82" t="s">
        <v>52</v>
      </c>
      <c r="U5" s="79">
        <v>6369.27</v>
      </c>
      <c r="V5" s="79">
        <v>10467.18</v>
      </c>
      <c r="W5" s="79">
        <v>11375.73</v>
      </c>
      <c r="X5" s="79">
        <v>6549.09</v>
      </c>
      <c r="Y5" s="79">
        <v>8110.65</v>
      </c>
      <c r="Z5" s="79">
        <v>7429.24</v>
      </c>
      <c r="AA5" s="79">
        <v>17905.89</v>
      </c>
      <c r="AB5" s="79">
        <v>14385.28</v>
      </c>
      <c r="AC5" s="79">
        <v>17158.23</v>
      </c>
      <c r="AD5" s="79">
        <v>17035.2</v>
      </c>
      <c r="AE5" s="79">
        <v>16145.58</v>
      </c>
      <c r="AF5" s="79">
        <v>10722.71</v>
      </c>
      <c r="AG5" s="79">
        <f t="shared" si="1"/>
        <v>143654.04999999999</v>
      </c>
      <c r="AH5" s="85" t="s">
        <v>66</v>
      </c>
    </row>
    <row r="6" spans="2:34" x14ac:dyDescent="0.25">
      <c r="B6" s="107">
        <v>2015</v>
      </c>
      <c r="C6" s="81" t="s">
        <v>51</v>
      </c>
      <c r="D6" s="78">
        <v>448</v>
      </c>
      <c r="E6" s="78">
        <v>730</v>
      </c>
      <c r="F6" s="78">
        <v>568</v>
      </c>
      <c r="G6" s="78">
        <v>638</v>
      </c>
      <c r="H6" s="78">
        <v>656</v>
      </c>
      <c r="I6" s="78">
        <v>621</v>
      </c>
      <c r="J6" s="78">
        <v>542</v>
      </c>
      <c r="K6" s="78">
        <v>495</v>
      </c>
      <c r="L6" s="78">
        <v>646</v>
      </c>
      <c r="M6" s="78">
        <v>637</v>
      </c>
      <c r="N6" s="78">
        <v>508</v>
      </c>
      <c r="O6" s="78">
        <v>540</v>
      </c>
      <c r="P6" s="80">
        <f t="shared" si="0"/>
        <v>7029</v>
      </c>
      <c r="Q6" s="84">
        <f>P6/(P6+P18)</f>
        <v>0.5</v>
      </c>
      <c r="S6" s="107">
        <v>2015</v>
      </c>
      <c r="T6" s="81" t="s">
        <v>51</v>
      </c>
      <c r="U6" s="80">
        <v>224000</v>
      </c>
      <c r="V6" s="80">
        <v>365000</v>
      </c>
      <c r="W6" s="80">
        <v>284000</v>
      </c>
      <c r="X6" s="80">
        <v>319000</v>
      </c>
      <c r="Y6" s="80">
        <v>328000</v>
      </c>
      <c r="Z6" s="80">
        <v>310500</v>
      </c>
      <c r="AA6" s="80">
        <v>271000</v>
      </c>
      <c r="AB6" s="80">
        <v>247500</v>
      </c>
      <c r="AC6" s="80">
        <v>323000</v>
      </c>
      <c r="AD6" s="80">
        <v>318500</v>
      </c>
      <c r="AE6" s="80">
        <v>254000</v>
      </c>
      <c r="AF6" s="80">
        <v>270000</v>
      </c>
      <c r="AG6" s="80">
        <v>3514500</v>
      </c>
      <c r="AH6" s="84">
        <f>AG6/(AG6+AG18)</f>
        <v>0.5</v>
      </c>
    </row>
    <row r="7" spans="2:34" x14ac:dyDescent="0.25">
      <c r="B7" s="107"/>
      <c r="C7" s="81" t="s">
        <v>52</v>
      </c>
      <c r="D7" s="79">
        <v>4308.6400000000003</v>
      </c>
      <c r="E7" s="79">
        <v>7020.78</v>
      </c>
      <c r="F7" s="79">
        <v>5457.93</v>
      </c>
      <c r="G7" s="79">
        <v>6131.16</v>
      </c>
      <c r="H7" s="79">
        <v>6309.08</v>
      </c>
      <c r="I7" s="79">
        <v>5972.47</v>
      </c>
      <c r="J7" s="79">
        <v>5212.6899999999996</v>
      </c>
      <c r="K7" s="79">
        <v>4760.66</v>
      </c>
      <c r="L7" s="79">
        <v>6212.91</v>
      </c>
      <c r="M7" s="79">
        <v>6121.54</v>
      </c>
      <c r="N7" s="79">
        <v>4885.6899999999996</v>
      </c>
      <c r="O7" s="79">
        <v>5188.6400000000003</v>
      </c>
      <c r="P7" s="79">
        <f t="shared" si="0"/>
        <v>67582.190000000017</v>
      </c>
      <c r="Q7" s="85" t="s">
        <v>66</v>
      </c>
      <c r="S7" s="107"/>
      <c r="T7" s="81" t="s">
        <v>52</v>
      </c>
      <c r="U7" s="79">
        <v>4308.6400000000003</v>
      </c>
      <c r="V7" s="79">
        <v>7020.78</v>
      </c>
      <c r="W7" s="79">
        <v>5457.93</v>
      </c>
      <c r="X7" s="79">
        <v>6131.16</v>
      </c>
      <c r="Y7" s="79">
        <v>6309.08</v>
      </c>
      <c r="Z7" s="79">
        <v>5972.47</v>
      </c>
      <c r="AA7" s="79">
        <v>5212.6899999999996</v>
      </c>
      <c r="AB7" s="79">
        <v>4760.66</v>
      </c>
      <c r="AC7" s="79">
        <v>6212.91</v>
      </c>
      <c r="AD7" s="79">
        <v>6121.54</v>
      </c>
      <c r="AE7" s="79">
        <v>4885.6899999999996</v>
      </c>
      <c r="AF7" s="79">
        <v>5188.6400000000003</v>
      </c>
      <c r="AG7" s="79">
        <f t="shared" si="1"/>
        <v>67582.190000000017</v>
      </c>
      <c r="AH7" s="85" t="s">
        <v>66</v>
      </c>
    </row>
    <row r="8" spans="2:34" x14ac:dyDescent="0.25">
      <c r="B8" s="108">
        <v>2016</v>
      </c>
      <c r="C8" s="82" t="s">
        <v>51</v>
      </c>
      <c r="D8" s="78">
        <v>367</v>
      </c>
      <c r="E8" s="78">
        <v>541</v>
      </c>
      <c r="F8" s="78">
        <v>621</v>
      </c>
      <c r="G8" s="78">
        <v>579</v>
      </c>
      <c r="H8" s="78">
        <v>481</v>
      </c>
      <c r="I8" s="78">
        <v>532</v>
      </c>
      <c r="J8" s="78">
        <v>570</v>
      </c>
      <c r="K8" s="78">
        <v>631</v>
      </c>
      <c r="L8" s="78">
        <v>659</v>
      </c>
      <c r="M8" s="78">
        <v>739</v>
      </c>
      <c r="N8" s="78">
        <v>572</v>
      </c>
      <c r="O8" s="78">
        <v>457</v>
      </c>
      <c r="P8" s="80">
        <f t="shared" si="0"/>
        <v>6749</v>
      </c>
      <c r="Q8" s="84">
        <f>P8/(P8+P20)</f>
        <v>0.5</v>
      </c>
      <c r="S8" s="108">
        <v>2016</v>
      </c>
      <c r="T8" s="82" t="s">
        <v>51</v>
      </c>
      <c r="U8" s="80">
        <v>183500</v>
      </c>
      <c r="V8" s="80">
        <v>270500</v>
      </c>
      <c r="W8" s="80">
        <v>310500</v>
      </c>
      <c r="X8" s="80">
        <v>289500</v>
      </c>
      <c r="Y8" s="80">
        <v>240500</v>
      </c>
      <c r="Z8" s="80">
        <v>266000</v>
      </c>
      <c r="AA8" s="80">
        <v>285000</v>
      </c>
      <c r="AB8" s="80">
        <v>315500</v>
      </c>
      <c r="AC8" s="80">
        <v>329500</v>
      </c>
      <c r="AD8" s="80">
        <v>369500</v>
      </c>
      <c r="AE8" s="80">
        <v>286000</v>
      </c>
      <c r="AF8" s="80">
        <v>228500</v>
      </c>
      <c r="AG8" s="80">
        <v>3374500</v>
      </c>
      <c r="AH8" s="84">
        <f>AG8/(AG8+AG20)</f>
        <v>0.5</v>
      </c>
    </row>
    <row r="9" spans="2:34" x14ac:dyDescent="0.25">
      <c r="B9" s="108"/>
      <c r="C9" s="82" t="s">
        <v>52</v>
      </c>
      <c r="D9" s="79">
        <v>3467.09</v>
      </c>
      <c r="E9" s="79">
        <v>5117.8599999999997</v>
      </c>
      <c r="F9" s="79">
        <v>6037.47</v>
      </c>
      <c r="G9" s="79">
        <v>5628.81</v>
      </c>
      <c r="H9" s="79">
        <v>4670.51</v>
      </c>
      <c r="I9" s="79">
        <v>5165.72</v>
      </c>
      <c r="J9" s="79">
        <v>5534.7</v>
      </c>
      <c r="K9" s="79">
        <v>6872.45</v>
      </c>
      <c r="L9" s="79">
        <v>7183.1</v>
      </c>
      <c r="M9" s="79">
        <v>9209.1</v>
      </c>
      <c r="N9" s="79">
        <v>7132.84</v>
      </c>
      <c r="O9" s="79">
        <v>5692.56</v>
      </c>
      <c r="P9" s="79">
        <f t="shared" si="0"/>
        <v>71712.209999999992</v>
      </c>
      <c r="Q9" s="85" t="s">
        <v>66</v>
      </c>
      <c r="S9" s="108"/>
      <c r="T9" s="82" t="s">
        <v>52</v>
      </c>
      <c r="U9" s="79">
        <v>3467.09</v>
      </c>
      <c r="V9" s="79">
        <v>5117.8599999999997</v>
      </c>
      <c r="W9" s="79">
        <v>6037.47</v>
      </c>
      <c r="X9" s="79">
        <v>5628.81</v>
      </c>
      <c r="Y9" s="79">
        <v>4670.51</v>
      </c>
      <c r="Z9" s="79">
        <v>5165.72</v>
      </c>
      <c r="AA9" s="79">
        <v>5534.7</v>
      </c>
      <c r="AB9" s="79">
        <v>6872.45</v>
      </c>
      <c r="AC9" s="79">
        <v>7183.1</v>
      </c>
      <c r="AD9" s="79">
        <v>9209.1</v>
      </c>
      <c r="AE9" s="79">
        <v>7132.84</v>
      </c>
      <c r="AF9" s="79">
        <v>5692.56</v>
      </c>
      <c r="AG9" s="79">
        <f t="shared" si="1"/>
        <v>71712.209999999992</v>
      </c>
      <c r="AH9" s="85" t="s">
        <v>66</v>
      </c>
    </row>
    <row r="10" spans="2:34" x14ac:dyDescent="0.25">
      <c r="B10" s="107">
        <v>2017</v>
      </c>
      <c r="C10" s="81" t="s">
        <v>51</v>
      </c>
      <c r="D10" s="78">
        <v>149</v>
      </c>
      <c r="E10" s="78">
        <v>369</v>
      </c>
      <c r="F10" s="78">
        <v>396</v>
      </c>
      <c r="G10" s="78">
        <v>335</v>
      </c>
      <c r="H10" s="78">
        <v>413</v>
      </c>
      <c r="I10" s="78">
        <v>488</v>
      </c>
      <c r="J10" s="78">
        <v>289</v>
      </c>
      <c r="K10" s="78">
        <v>631</v>
      </c>
      <c r="L10" s="78">
        <v>624</v>
      </c>
      <c r="M10" s="78">
        <v>544</v>
      </c>
      <c r="N10" s="78">
        <v>654</v>
      </c>
      <c r="O10" s="78">
        <v>472</v>
      </c>
      <c r="P10" s="80">
        <f t="shared" si="0"/>
        <v>5364</v>
      </c>
      <c r="Q10" s="84">
        <f>P10/(P10+P22)</f>
        <v>0.44905818334030978</v>
      </c>
      <c r="S10" s="107">
        <v>2017</v>
      </c>
      <c r="T10" s="81" t="s">
        <v>51</v>
      </c>
      <c r="U10" s="80">
        <v>74500</v>
      </c>
      <c r="V10" s="80">
        <v>184500</v>
      </c>
      <c r="W10" s="80">
        <v>198000</v>
      </c>
      <c r="X10" s="80">
        <v>167500</v>
      </c>
      <c r="Y10" s="80">
        <v>206500</v>
      </c>
      <c r="Z10" s="80">
        <v>244000</v>
      </c>
      <c r="AA10" s="80">
        <v>144500</v>
      </c>
      <c r="AB10" s="80">
        <v>315500</v>
      </c>
      <c r="AC10" s="80">
        <v>312000</v>
      </c>
      <c r="AD10" s="80">
        <v>272000</v>
      </c>
      <c r="AE10" s="80">
        <v>327000</v>
      </c>
      <c r="AF10" s="80">
        <v>236000</v>
      </c>
      <c r="AG10" s="80">
        <v>2682000</v>
      </c>
      <c r="AH10" s="84">
        <f>AG10/(AG10+AG22)</f>
        <v>0.44905818334030978</v>
      </c>
    </row>
    <row r="11" spans="2:34" x14ac:dyDescent="0.25">
      <c r="B11" s="107"/>
      <c r="C11" s="81" t="s">
        <v>52</v>
      </c>
      <c r="D11" s="79">
        <v>2123.25</v>
      </c>
      <c r="E11" s="79" t="s">
        <v>54</v>
      </c>
      <c r="F11" s="79" t="s">
        <v>55</v>
      </c>
      <c r="G11" s="79" t="s">
        <v>56</v>
      </c>
      <c r="H11" s="79" t="s">
        <v>57</v>
      </c>
      <c r="I11" s="79" t="s">
        <v>58</v>
      </c>
      <c r="J11" s="79" t="s">
        <v>59</v>
      </c>
      <c r="K11" s="79" t="s">
        <v>60</v>
      </c>
      <c r="L11" s="79" t="s">
        <v>61</v>
      </c>
      <c r="M11" s="79" t="s">
        <v>62</v>
      </c>
      <c r="N11" s="79" t="s">
        <v>63</v>
      </c>
      <c r="O11" s="79" t="s">
        <v>64</v>
      </c>
      <c r="P11" s="79">
        <f t="shared" si="0"/>
        <v>2123.25</v>
      </c>
      <c r="Q11" s="85" t="s">
        <v>66</v>
      </c>
      <c r="S11" s="107"/>
      <c r="T11" s="81" t="s">
        <v>52</v>
      </c>
      <c r="U11" s="79">
        <v>2123.25</v>
      </c>
      <c r="V11" s="79" t="s">
        <v>54</v>
      </c>
      <c r="W11" s="79" t="s">
        <v>55</v>
      </c>
      <c r="X11" s="79" t="s">
        <v>56</v>
      </c>
      <c r="Y11" s="79" t="s">
        <v>57</v>
      </c>
      <c r="Z11" s="79" t="s">
        <v>58</v>
      </c>
      <c r="AA11" s="79" t="s">
        <v>59</v>
      </c>
      <c r="AB11" s="79" t="s">
        <v>60</v>
      </c>
      <c r="AC11" s="79" t="s">
        <v>61</v>
      </c>
      <c r="AD11" s="79" t="s">
        <v>62</v>
      </c>
      <c r="AE11" s="79" t="s">
        <v>63</v>
      </c>
      <c r="AF11" s="79" t="s">
        <v>64</v>
      </c>
      <c r="AG11" s="79">
        <f t="shared" si="1"/>
        <v>2123.25</v>
      </c>
      <c r="AH11" s="85" t="s">
        <v>66</v>
      </c>
    </row>
    <row r="13" spans="2:34" ht="19.5" customHeight="1" x14ac:dyDescent="0.25">
      <c r="B13" s="74" t="s">
        <v>12</v>
      </c>
      <c r="C13" s="77" t="s">
        <v>53</v>
      </c>
      <c r="D13" s="74" t="s">
        <v>13</v>
      </c>
      <c r="E13" s="74" t="s">
        <v>14</v>
      </c>
      <c r="F13" s="74" t="s">
        <v>15</v>
      </c>
      <c r="G13" s="74" t="s">
        <v>16</v>
      </c>
      <c r="H13" s="74" t="s">
        <v>17</v>
      </c>
      <c r="I13" s="74" t="s">
        <v>18</v>
      </c>
      <c r="J13" s="74" t="s">
        <v>19</v>
      </c>
      <c r="K13" s="74" t="s">
        <v>20</v>
      </c>
      <c r="L13" s="74" t="s">
        <v>21</v>
      </c>
      <c r="M13" s="74" t="s">
        <v>22</v>
      </c>
      <c r="N13" s="74" t="s">
        <v>23</v>
      </c>
      <c r="O13" s="74" t="s">
        <v>24</v>
      </c>
      <c r="P13" s="74" t="s">
        <v>25</v>
      </c>
      <c r="Q13" s="74" t="s">
        <v>65</v>
      </c>
      <c r="S13" s="74" t="s">
        <v>12</v>
      </c>
      <c r="T13" s="77" t="s">
        <v>53</v>
      </c>
      <c r="U13" s="74" t="s">
        <v>13</v>
      </c>
      <c r="V13" s="74" t="s">
        <v>14</v>
      </c>
      <c r="W13" s="74" t="s">
        <v>15</v>
      </c>
      <c r="X13" s="74" t="s">
        <v>16</v>
      </c>
      <c r="Y13" s="74" t="s">
        <v>17</v>
      </c>
      <c r="Z13" s="74" t="s">
        <v>18</v>
      </c>
      <c r="AA13" s="74" t="s">
        <v>19</v>
      </c>
      <c r="AB13" s="74" t="s">
        <v>20</v>
      </c>
      <c r="AC13" s="74" t="s">
        <v>21</v>
      </c>
      <c r="AD13" s="74" t="s">
        <v>22</v>
      </c>
      <c r="AE13" s="74" t="s">
        <v>23</v>
      </c>
      <c r="AF13" s="74" t="s">
        <v>24</v>
      </c>
      <c r="AG13" s="74" t="s">
        <v>25</v>
      </c>
      <c r="AH13" s="74" t="s">
        <v>65</v>
      </c>
    </row>
    <row r="14" spans="2:34" x14ac:dyDescent="0.25">
      <c r="B14" s="107">
        <v>2013</v>
      </c>
      <c r="C14" s="75" t="s">
        <v>51</v>
      </c>
      <c r="D14" s="78">
        <v>138</v>
      </c>
      <c r="E14" s="78">
        <v>284</v>
      </c>
      <c r="F14" s="78">
        <v>287</v>
      </c>
      <c r="G14" s="78">
        <v>298</v>
      </c>
      <c r="H14" s="78">
        <v>411</v>
      </c>
      <c r="I14" s="78">
        <v>356</v>
      </c>
      <c r="J14" s="78">
        <v>350</v>
      </c>
      <c r="K14" s="78">
        <v>322</v>
      </c>
      <c r="L14" s="78">
        <v>443</v>
      </c>
      <c r="M14" s="78">
        <v>455</v>
      </c>
      <c r="N14" s="78">
        <v>446</v>
      </c>
      <c r="O14" s="78">
        <v>317</v>
      </c>
      <c r="P14" s="80">
        <f>SUM(D14:O14)</f>
        <v>4107</v>
      </c>
      <c r="Q14" s="84">
        <f>P14/(P14+P2)</f>
        <v>0.30002191540653078</v>
      </c>
      <c r="S14" s="107">
        <v>2013</v>
      </c>
      <c r="T14" s="75" t="s">
        <v>51</v>
      </c>
      <c r="U14" s="80">
        <v>69000</v>
      </c>
      <c r="V14" s="80">
        <v>142000</v>
      </c>
      <c r="W14" s="80">
        <v>143500</v>
      </c>
      <c r="X14" s="80">
        <v>149000</v>
      </c>
      <c r="Y14" s="80">
        <v>205500</v>
      </c>
      <c r="Z14" s="80">
        <v>178000</v>
      </c>
      <c r="AA14" s="80">
        <v>175000</v>
      </c>
      <c r="AB14" s="80">
        <v>161000</v>
      </c>
      <c r="AC14" s="80">
        <v>221500</v>
      </c>
      <c r="AD14" s="80">
        <v>227500</v>
      </c>
      <c r="AE14" s="80">
        <v>223000</v>
      </c>
      <c r="AF14" s="80">
        <v>158500</v>
      </c>
      <c r="AG14" s="80">
        <v>2053500</v>
      </c>
      <c r="AH14" s="84">
        <f>AG14/(AG14+AG2)</f>
        <v>0.30002191540653078</v>
      </c>
    </row>
    <row r="15" spans="2:34" x14ac:dyDescent="0.25">
      <c r="B15" s="107"/>
      <c r="C15" s="75" t="s">
        <v>52</v>
      </c>
      <c r="D15" s="79">
        <v>2467.58</v>
      </c>
      <c r="E15" s="79">
        <v>5096.45</v>
      </c>
      <c r="F15" s="79">
        <v>5139.46</v>
      </c>
      <c r="G15" s="79">
        <v>5332.99</v>
      </c>
      <c r="H15" s="79">
        <v>7370.5</v>
      </c>
      <c r="I15" s="79">
        <v>6375.94</v>
      </c>
      <c r="J15" s="79">
        <v>6273.79</v>
      </c>
      <c r="K15" s="79">
        <v>5773.82</v>
      </c>
      <c r="L15" s="79">
        <v>7929.6</v>
      </c>
      <c r="M15" s="79">
        <v>8150.02</v>
      </c>
      <c r="N15" s="79">
        <v>7999.49</v>
      </c>
      <c r="O15" s="79">
        <v>5671.68</v>
      </c>
      <c r="P15" s="79">
        <f t="shared" ref="P15:P23" si="2">SUM(D15:O15)</f>
        <v>73581.320000000007</v>
      </c>
      <c r="Q15" s="85" t="s">
        <v>66</v>
      </c>
      <c r="S15" s="107"/>
      <c r="T15" s="75" t="s">
        <v>52</v>
      </c>
      <c r="U15" s="79">
        <v>2467.58</v>
      </c>
      <c r="V15" s="79">
        <v>5096.45</v>
      </c>
      <c r="W15" s="79">
        <v>5139.46</v>
      </c>
      <c r="X15" s="79">
        <v>5332.99</v>
      </c>
      <c r="Y15" s="79">
        <v>7370.5</v>
      </c>
      <c r="Z15" s="79">
        <v>6375.94</v>
      </c>
      <c r="AA15" s="79">
        <v>6273.79</v>
      </c>
      <c r="AB15" s="79">
        <v>5773.82</v>
      </c>
      <c r="AC15" s="79">
        <v>7929.6</v>
      </c>
      <c r="AD15" s="79">
        <v>8150.02</v>
      </c>
      <c r="AE15" s="79">
        <v>7999.49</v>
      </c>
      <c r="AF15" s="79">
        <v>5671.68</v>
      </c>
      <c r="AG15" s="79">
        <f t="shared" ref="AG15:AG23" si="3">SUM(U15:AF15)</f>
        <v>73581.320000000007</v>
      </c>
      <c r="AH15" s="85" t="s">
        <v>66</v>
      </c>
    </row>
    <row r="16" spans="2:34" x14ac:dyDescent="0.25">
      <c r="B16" s="108">
        <v>2014</v>
      </c>
      <c r="C16" s="76" t="s">
        <v>51</v>
      </c>
      <c r="D16" s="78">
        <v>202</v>
      </c>
      <c r="E16" s="78">
        <v>332</v>
      </c>
      <c r="F16" s="78">
        <v>361</v>
      </c>
      <c r="G16" s="78">
        <v>208</v>
      </c>
      <c r="H16" s="78">
        <v>257</v>
      </c>
      <c r="I16" s="78">
        <v>236</v>
      </c>
      <c r="J16" s="78">
        <v>568</v>
      </c>
      <c r="K16" s="78">
        <v>456</v>
      </c>
      <c r="L16" s="78">
        <v>544</v>
      </c>
      <c r="M16" s="78">
        <v>540</v>
      </c>
      <c r="N16" s="78">
        <v>512</v>
      </c>
      <c r="O16" s="78">
        <v>340</v>
      </c>
      <c r="P16" s="80">
        <f t="shared" si="2"/>
        <v>4556</v>
      </c>
      <c r="Q16" s="84">
        <f>P16/(P16+P4)</f>
        <v>0.30013175230566536</v>
      </c>
      <c r="S16" s="108">
        <v>2014</v>
      </c>
      <c r="T16" s="76" t="s">
        <v>51</v>
      </c>
      <c r="U16" s="80">
        <v>101000</v>
      </c>
      <c r="V16" s="80">
        <v>166000</v>
      </c>
      <c r="W16" s="80">
        <v>180500</v>
      </c>
      <c r="X16" s="80">
        <v>104000</v>
      </c>
      <c r="Y16" s="80">
        <v>128500</v>
      </c>
      <c r="Z16" s="80">
        <v>118000</v>
      </c>
      <c r="AA16" s="80">
        <v>284000</v>
      </c>
      <c r="AB16" s="80">
        <v>228000</v>
      </c>
      <c r="AC16" s="80">
        <v>272000</v>
      </c>
      <c r="AD16" s="80">
        <v>270000</v>
      </c>
      <c r="AE16" s="80">
        <v>256000</v>
      </c>
      <c r="AF16" s="80">
        <v>170000</v>
      </c>
      <c r="AG16" s="80">
        <v>2278000</v>
      </c>
      <c r="AH16" s="84">
        <f>AG16/(AG16+AG4)</f>
        <v>0.30013175230566536</v>
      </c>
    </row>
    <row r="17" spans="2:34" x14ac:dyDescent="0.25">
      <c r="B17" s="108"/>
      <c r="C17" s="76" t="s">
        <v>52</v>
      </c>
      <c r="D17" s="79">
        <v>3618.05</v>
      </c>
      <c r="E17" s="79">
        <v>5945.86</v>
      </c>
      <c r="F17" s="79">
        <v>6461.95</v>
      </c>
      <c r="G17" s="79">
        <v>3720.19</v>
      </c>
      <c r="H17" s="79">
        <v>4607.2299999999996</v>
      </c>
      <c r="I17" s="79">
        <v>4220.16</v>
      </c>
      <c r="J17" s="79">
        <v>10171.39</v>
      </c>
      <c r="K17" s="79">
        <v>8171.52</v>
      </c>
      <c r="L17" s="79">
        <v>9746.69</v>
      </c>
      <c r="M17" s="79">
        <v>9676.7999999999993</v>
      </c>
      <c r="N17" s="79">
        <v>9171.4599999999991</v>
      </c>
      <c r="O17" s="79">
        <v>6091.01</v>
      </c>
      <c r="P17" s="79">
        <f t="shared" si="2"/>
        <v>81602.310000000012</v>
      </c>
      <c r="Q17" s="85" t="s">
        <v>66</v>
      </c>
      <c r="S17" s="108"/>
      <c r="T17" s="76" t="s">
        <v>52</v>
      </c>
      <c r="U17" s="79">
        <v>3618.05</v>
      </c>
      <c r="V17" s="79">
        <v>5945.86</v>
      </c>
      <c r="W17" s="79">
        <v>6461.95</v>
      </c>
      <c r="X17" s="79">
        <v>3720.19</v>
      </c>
      <c r="Y17" s="79">
        <v>4607.2299999999996</v>
      </c>
      <c r="Z17" s="79">
        <v>4220.16</v>
      </c>
      <c r="AA17" s="79">
        <v>10171.39</v>
      </c>
      <c r="AB17" s="79">
        <v>8171.52</v>
      </c>
      <c r="AC17" s="79">
        <v>9746.69</v>
      </c>
      <c r="AD17" s="79">
        <v>9676.7999999999993</v>
      </c>
      <c r="AE17" s="79">
        <v>9171.4599999999991</v>
      </c>
      <c r="AF17" s="79">
        <v>6091.01</v>
      </c>
      <c r="AG17" s="79">
        <f t="shared" si="3"/>
        <v>81602.310000000012</v>
      </c>
      <c r="AH17" s="85" t="s">
        <v>66</v>
      </c>
    </row>
    <row r="18" spans="2:34" x14ac:dyDescent="0.25">
      <c r="B18" s="107">
        <v>2015</v>
      </c>
      <c r="C18" s="75" t="s">
        <v>51</v>
      </c>
      <c r="D18" s="78">
        <v>448</v>
      </c>
      <c r="E18" s="78">
        <v>730</v>
      </c>
      <c r="F18" s="78">
        <v>568</v>
      </c>
      <c r="G18" s="78">
        <v>638</v>
      </c>
      <c r="H18" s="78">
        <v>656</v>
      </c>
      <c r="I18" s="78">
        <v>621</v>
      </c>
      <c r="J18" s="78">
        <v>542</v>
      </c>
      <c r="K18" s="78">
        <v>495</v>
      </c>
      <c r="L18" s="78">
        <v>646</v>
      </c>
      <c r="M18" s="78">
        <v>637</v>
      </c>
      <c r="N18" s="78">
        <v>508</v>
      </c>
      <c r="O18" s="78">
        <v>540</v>
      </c>
      <c r="P18" s="80">
        <f t="shared" si="2"/>
        <v>7029</v>
      </c>
      <c r="Q18" s="84">
        <f>P18/(P18+P6)</f>
        <v>0.5</v>
      </c>
      <c r="S18" s="107">
        <v>2015</v>
      </c>
      <c r="T18" s="75" t="s">
        <v>51</v>
      </c>
      <c r="U18" s="80">
        <v>224000</v>
      </c>
      <c r="V18" s="80">
        <v>365000</v>
      </c>
      <c r="W18" s="80">
        <v>284000</v>
      </c>
      <c r="X18" s="80">
        <v>319000</v>
      </c>
      <c r="Y18" s="80">
        <v>328000</v>
      </c>
      <c r="Z18" s="80">
        <v>310500</v>
      </c>
      <c r="AA18" s="80">
        <v>271000</v>
      </c>
      <c r="AB18" s="80">
        <v>247500</v>
      </c>
      <c r="AC18" s="80">
        <v>323000</v>
      </c>
      <c r="AD18" s="80">
        <v>318500</v>
      </c>
      <c r="AE18" s="80">
        <v>254000</v>
      </c>
      <c r="AF18" s="80">
        <v>270000</v>
      </c>
      <c r="AG18" s="80">
        <v>3514500</v>
      </c>
      <c r="AH18" s="84">
        <f>AG18/(AG18+AG6)</f>
        <v>0.5</v>
      </c>
    </row>
    <row r="19" spans="2:34" x14ac:dyDescent="0.25">
      <c r="B19" s="107"/>
      <c r="C19" s="75" t="s">
        <v>52</v>
      </c>
      <c r="D19" s="79">
        <v>4502.3999999999996</v>
      </c>
      <c r="E19" s="79">
        <v>7336.5</v>
      </c>
      <c r="F19" s="79">
        <v>5703.38</v>
      </c>
      <c r="G19" s="79">
        <v>6406.88</v>
      </c>
      <c r="H19" s="79">
        <v>6592.8</v>
      </c>
      <c r="I19" s="79">
        <v>6241.05</v>
      </c>
      <c r="J19" s="79">
        <v>5447.1</v>
      </c>
      <c r="K19" s="79">
        <v>4974.75</v>
      </c>
      <c r="L19" s="79">
        <v>6492.3</v>
      </c>
      <c r="M19" s="79">
        <v>6396.83</v>
      </c>
      <c r="N19" s="79">
        <v>5105.3999999999996</v>
      </c>
      <c r="O19" s="79">
        <v>5421.98</v>
      </c>
      <c r="P19" s="79">
        <f t="shared" si="2"/>
        <v>70621.37000000001</v>
      </c>
      <c r="Q19" s="85" t="s">
        <v>66</v>
      </c>
      <c r="S19" s="107"/>
      <c r="T19" s="75" t="s">
        <v>52</v>
      </c>
      <c r="U19" s="79">
        <v>4502.3999999999996</v>
      </c>
      <c r="V19" s="79">
        <v>7336.5</v>
      </c>
      <c r="W19" s="79">
        <v>5703.38</v>
      </c>
      <c r="X19" s="79">
        <v>6406.88</v>
      </c>
      <c r="Y19" s="79">
        <v>6592.8</v>
      </c>
      <c r="Z19" s="79">
        <v>6241.05</v>
      </c>
      <c r="AA19" s="79">
        <v>5447.1</v>
      </c>
      <c r="AB19" s="79">
        <v>4974.75</v>
      </c>
      <c r="AC19" s="79">
        <v>6492.3</v>
      </c>
      <c r="AD19" s="79">
        <v>6396.83</v>
      </c>
      <c r="AE19" s="79">
        <v>5105.3999999999996</v>
      </c>
      <c r="AF19" s="79">
        <v>5421.98</v>
      </c>
      <c r="AG19" s="79">
        <f t="shared" si="3"/>
        <v>70621.37000000001</v>
      </c>
      <c r="AH19" s="85" t="s">
        <v>66</v>
      </c>
    </row>
    <row r="20" spans="2:34" x14ac:dyDescent="0.25">
      <c r="B20" s="108">
        <v>2016</v>
      </c>
      <c r="C20" s="76" t="s">
        <v>51</v>
      </c>
      <c r="D20" s="78">
        <v>367</v>
      </c>
      <c r="E20" s="78">
        <v>541</v>
      </c>
      <c r="F20" s="78">
        <v>621</v>
      </c>
      <c r="G20" s="78">
        <v>579</v>
      </c>
      <c r="H20" s="78">
        <v>481</v>
      </c>
      <c r="I20" s="78">
        <v>532</v>
      </c>
      <c r="J20" s="78">
        <v>570</v>
      </c>
      <c r="K20" s="78">
        <v>631</v>
      </c>
      <c r="L20" s="78">
        <v>659</v>
      </c>
      <c r="M20" s="78">
        <v>739</v>
      </c>
      <c r="N20" s="78">
        <v>572</v>
      </c>
      <c r="O20" s="78">
        <v>457</v>
      </c>
      <c r="P20" s="80">
        <f t="shared" si="2"/>
        <v>6749</v>
      </c>
      <c r="Q20" s="84">
        <f>P20/(P20+P8)</f>
        <v>0.5</v>
      </c>
      <c r="S20" s="108">
        <v>2016</v>
      </c>
      <c r="T20" s="76" t="s">
        <v>51</v>
      </c>
      <c r="U20" s="80">
        <v>183500</v>
      </c>
      <c r="V20" s="80">
        <v>270500</v>
      </c>
      <c r="W20" s="80">
        <v>310500</v>
      </c>
      <c r="X20" s="80">
        <v>289500</v>
      </c>
      <c r="Y20" s="80">
        <v>240500</v>
      </c>
      <c r="Z20" s="80">
        <v>266000</v>
      </c>
      <c r="AA20" s="80">
        <v>285000</v>
      </c>
      <c r="AB20" s="80">
        <v>315500</v>
      </c>
      <c r="AC20" s="80">
        <v>329500</v>
      </c>
      <c r="AD20" s="80">
        <v>369500</v>
      </c>
      <c r="AE20" s="80">
        <v>286000</v>
      </c>
      <c r="AF20" s="80">
        <v>228500</v>
      </c>
      <c r="AG20" s="80">
        <v>3374500</v>
      </c>
      <c r="AH20" s="84">
        <f>AG20/(AG20+AG8)</f>
        <v>0.5</v>
      </c>
    </row>
    <row r="21" spans="2:34" x14ac:dyDescent="0.25">
      <c r="B21" s="108"/>
      <c r="C21" s="76" t="s">
        <v>52</v>
      </c>
      <c r="D21" s="79">
        <v>3467.09</v>
      </c>
      <c r="E21" s="79">
        <v>5117.8599999999997</v>
      </c>
      <c r="F21" s="79">
        <v>6037.47</v>
      </c>
      <c r="G21" s="79">
        <v>5628.81</v>
      </c>
      <c r="H21" s="79">
        <v>4670.51</v>
      </c>
      <c r="I21" s="79">
        <v>5165.72</v>
      </c>
      <c r="J21" s="79">
        <v>5534.7</v>
      </c>
      <c r="K21" s="79">
        <v>6872.45</v>
      </c>
      <c r="L21" s="79">
        <v>7183.1</v>
      </c>
      <c r="M21" s="79">
        <v>9209.1</v>
      </c>
      <c r="N21" s="79">
        <v>7132.84</v>
      </c>
      <c r="O21" s="79">
        <v>5692.56</v>
      </c>
      <c r="P21" s="79">
        <f t="shared" si="2"/>
        <v>71712.209999999992</v>
      </c>
      <c r="Q21" s="85" t="s">
        <v>66</v>
      </c>
      <c r="S21" s="108"/>
      <c r="T21" s="76" t="s">
        <v>52</v>
      </c>
      <c r="U21" s="79">
        <v>3467.09</v>
      </c>
      <c r="V21" s="79">
        <v>5117.8599999999997</v>
      </c>
      <c r="W21" s="79">
        <v>6037.47</v>
      </c>
      <c r="X21" s="79">
        <v>5628.81</v>
      </c>
      <c r="Y21" s="79">
        <v>4670.51</v>
      </c>
      <c r="Z21" s="79">
        <v>5165.72</v>
      </c>
      <c r="AA21" s="79">
        <v>5534.7</v>
      </c>
      <c r="AB21" s="79">
        <v>6872.45</v>
      </c>
      <c r="AC21" s="79">
        <v>7183.1</v>
      </c>
      <c r="AD21" s="79">
        <v>9209.1</v>
      </c>
      <c r="AE21" s="79">
        <v>7132.84</v>
      </c>
      <c r="AF21" s="79">
        <v>5692.56</v>
      </c>
      <c r="AG21" s="79">
        <f t="shared" si="3"/>
        <v>71712.209999999992</v>
      </c>
      <c r="AH21" s="85" t="s">
        <v>66</v>
      </c>
    </row>
    <row r="22" spans="2:34" x14ac:dyDescent="0.25">
      <c r="B22" s="107">
        <v>2017</v>
      </c>
      <c r="C22" s="75" t="s">
        <v>51</v>
      </c>
      <c r="D22" s="80">
        <v>224</v>
      </c>
      <c r="E22" s="80">
        <v>553</v>
      </c>
      <c r="F22" s="80">
        <v>593</v>
      </c>
      <c r="G22" s="80">
        <v>503</v>
      </c>
      <c r="H22" s="80">
        <v>619</v>
      </c>
      <c r="I22" s="80">
        <v>731</v>
      </c>
      <c r="J22" s="80">
        <v>433</v>
      </c>
      <c r="K22" s="80">
        <v>631</v>
      </c>
      <c r="L22" s="80">
        <v>624</v>
      </c>
      <c r="M22" s="80">
        <v>544</v>
      </c>
      <c r="N22" s="80">
        <v>654</v>
      </c>
      <c r="O22" s="80">
        <v>472</v>
      </c>
      <c r="P22" s="80">
        <f t="shared" si="2"/>
        <v>6581</v>
      </c>
      <c r="Q22" s="84">
        <f>P22/(P22+P10)</f>
        <v>0.55094181665969022</v>
      </c>
      <c r="S22" s="107">
        <v>2017</v>
      </c>
      <c r="T22" s="75" t="s">
        <v>51</v>
      </c>
      <c r="U22" s="80">
        <v>112000</v>
      </c>
      <c r="V22" s="80">
        <v>276500</v>
      </c>
      <c r="W22" s="80">
        <v>296500</v>
      </c>
      <c r="X22" s="80">
        <v>251500</v>
      </c>
      <c r="Y22" s="80">
        <v>309500</v>
      </c>
      <c r="Z22" s="80">
        <v>365500</v>
      </c>
      <c r="AA22" s="80">
        <v>216500</v>
      </c>
      <c r="AB22" s="80">
        <v>315500</v>
      </c>
      <c r="AC22" s="80">
        <v>312000</v>
      </c>
      <c r="AD22" s="80">
        <v>272000</v>
      </c>
      <c r="AE22" s="80">
        <v>327000</v>
      </c>
      <c r="AF22" s="80">
        <v>236000</v>
      </c>
      <c r="AG22" s="80">
        <v>3290500</v>
      </c>
      <c r="AH22" s="84">
        <f>AG22/(AG22+AG10)</f>
        <v>0.55094181665969022</v>
      </c>
    </row>
    <row r="23" spans="2:34" x14ac:dyDescent="0.25">
      <c r="B23" s="107"/>
      <c r="C23" s="75" t="s">
        <v>52</v>
      </c>
      <c r="D23" s="79">
        <v>3192</v>
      </c>
      <c r="E23" s="79">
        <v>7880.25</v>
      </c>
      <c r="F23" s="79">
        <v>8450.25</v>
      </c>
      <c r="G23" s="79">
        <v>7167.75</v>
      </c>
      <c r="H23" s="79">
        <v>8820.75</v>
      </c>
      <c r="I23" s="79">
        <v>10416.75</v>
      </c>
      <c r="J23" s="79">
        <v>6170.25</v>
      </c>
      <c r="K23" s="79">
        <v>8991.75</v>
      </c>
      <c r="L23" s="79">
        <v>8892</v>
      </c>
      <c r="M23" s="79">
        <v>7752</v>
      </c>
      <c r="N23" s="79">
        <v>9319.5</v>
      </c>
      <c r="O23" s="79" t="s">
        <v>64</v>
      </c>
      <c r="P23" s="79">
        <f t="shared" si="2"/>
        <v>87053.25</v>
      </c>
      <c r="Q23" s="85" t="s">
        <v>66</v>
      </c>
      <c r="S23" s="107"/>
      <c r="T23" s="75" t="s">
        <v>52</v>
      </c>
      <c r="U23" s="79">
        <v>3192</v>
      </c>
      <c r="V23" s="79">
        <v>7880.25</v>
      </c>
      <c r="W23" s="79">
        <v>8450.25</v>
      </c>
      <c r="X23" s="79">
        <v>7167.75</v>
      </c>
      <c r="Y23" s="79">
        <v>8820.75</v>
      </c>
      <c r="Z23" s="79">
        <v>10416.75</v>
      </c>
      <c r="AA23" s="79">
        <v>6170.25</v>
      </c>
      <c r="AB23" s="79">
        <v>8991.75</v>
      </c>
      <c r="AC23" s="79">
        <v>8892</v>
      </c>
      <c r="AD23" s="79">
        <v>7752</v>
      </c>
      <c r="AE23" s="79">
        <v>9319.5</v>
      </c>
      <c r="AF23" s="79" t="s">
        <v>64</v>
      </c>
      <c r="AG23" s="79">
        <f t="shared" si="3"/>
        <v>87053.25</v>
      </c>
      <c r="AH23" s="85" t="s">
        <v>66</v>
      </c>
    </row>
  </sheetData>
  <mergeCells count="20">
    <mergeCell ref="S14:S15"/>
    <mergeCell ref="S16:S17"/>
    <mergeCell ref="S18:S19"/>
    <mergeCell ref="S20:S21"/>
    <mergeCell ref="S22:S23"/>
    <mergeCell ref="S2:S3"/>
    <mergeCell ref="S4:S5"/>
    <mergeCell ref="S6:S7"/>
    <mergeCell ref="S8:S9"/>
    <mergeCell ref="S10:S11"/>
    <mergeCell ref="B2:B3"/>
    <mergeCell ref="B4:B5"/>
    <mergeCell ref="B8:B9"/>
    <mergeCell ref="B6:B7"/>
    <mergeCell ref="B10:B11"/>
    <mergeCell ref="B18:B19"/>
    <mergeCell ref="B20:B21"/>
    <mergeCell ref="B22:B23"/>
    <mergeCell ref="B14:B15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zoomScale="90" zoomScaleNormal="90" workbookViewId="0">
      <selection activeCell="M47" sqref="M47"/>
    </sheetView>
  </sheetViews>
  <sheetFormatPr defaultRowHeight="15" x14ac:dyDescent="0.25"/>
  <cols>
    <col min="3" max="10" width="11.7109375" customWidth="1"/>
    <col min="11" max="11" width="11.140625" customWidth="1"/>
  </cols>
  <sheetData>
    <row r="1" spans="1:12" ht="15.75" thickBot="1" x14ac:dyDescent="0.3"/>
    <row r="2" spans="1:12" ht="30.7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</row>
    <row r="3" spans="1:12" ht="15.75" thickBot="1" x14ac:dyDescent="0.3">
      <c r="B3" s="4">
        <v>2013</v>
      </c>
      <c r="C3" s="5">
        <v>3382</v>
      </c>
      <c r="D3" s="5">
        <v>45746</v>
      </c>
      <c r="E3" s="5">
        <v>1488</v>
      </c>
      <c r="F3" s="5">
        <v>28171</v>
      </c>
      <c r="G3" s="5">
        <v>13227</v>
      </c>
      <c r="H3" s="5">
        <v>44780</v>
      </c>
      <c r="I3" s="5">
        <v>47234</v>
      </c>
      <c r="J3" s="5">
        <v>92014</v>
      </c>
      <c r="K3" s="6">
        <f>H3/J3</f>
        <v>0.48666507270632731</v>
      </c>
      <c r="L3" s="7">
        <f>I3/J3</f>
        <v>0.51333492729367269</v>
      </c>
    </row>
    <row r="4" spans="1:12" ht="15.75" thickBot="1" x14ac:dyDescent="0.3">
      <c r="A4" s="89">
        <f>K4-K3</f>
        <v>1.6701949843038633E-2</v>
      </c>
      <c r="B4" s="4">
        <v>2014</v>
      </c>
      <c r="C4" s="5">
        <v>4228</v>
      </c>
      <c r="D4" s="5">
        <v>42296</v>
      </c>
      <c r="E4" s="5">
        <v>1290</v>
      </c>
      <c r="F4" s="5">
        <v>28714</v>
      </c>
      <c r="G4" s="5">
        <v>11235</v>
      </c>
      <c r="H4" s="5">
        <v>44177</v>
      </c>
      <c r="I4" s="5">
        <v>43586</v>
      </c>
      <c r="J4" s="5">
        <v>87763</v>
      </c>
      <c r="K4" s="6">
        <f t="shared" ref="K4:K7" si="0">H4/J4</f>
        <v>0.50336702254936594</v>
      </c>
      <c r="L4" s="7">
        <f t="shared" ref="L4:L7" si="1">I4/J4</f>
        <v>0.49663297745063412</v>
      </c>
    </row>
    <row r="5" spans="1:12" ht="15.75" thickBot="1" x14ac:dyDescent="0.3">
      <c r="A5" s="89">
        <f t="shared" ref="A5:A7" si="2">K5-K4</f>
        <v>4.7063776137723723E-2</v>
      </c>
      <c r="B5" s="4">
        <v>2015</v>
      </c>
      <c r="C5" s="5">
        <v>4760</v>
      </c>
      <c r="D5" s="5">
        <v>38616</v>
      </c>
      <c r="E5" s="5">
        <v>831</v>
      </c>
      <c r="F5" s="5">
        <v>32254</v>
      </c>
      <c r="G5" s="5">
        <v>11283</v>
      </c>
      <c r="H5" s="5">
        <v>48297</v>
      </c>
      <c r="I5" s="5">
        <v>39447</v>
      </c>
      <c r="J5" s="5">
        <v>87744</v>
      </c>
      <c r="K5" s="6">
        <f t="shared" si="0"/>
        <v>0.55043079868708966</v>
      </c>
      <c r="L5" s="7">
        <f t="shared" si="1"/>
        <v>0.44956920131291028</v>
      </c>
    </row>
    <row r="6" spans="1:12" ht="15.75" thickBot="1" x14ac:dyDescent="0.3">
      <c r="A6" s="89">
        <f t="shared" si="2"/>
        <v>-8.2232161772402002E-3</v>
      </c>
      <c r="B6" s="4">
        <v>2016</v>
      </c>
      <c r="C6" s="5">
        <v>5246</v>
      </c>
      <c r="D6" s="5">
        <v>41673</v>
      </c>
      <c r="E6" s="5">
        <v>855</v>
      </c>
      <c r="F6" s="5">
        <v>34854</v>
      </c>
      <c r="G6" s="5">
        <v>10270</v>
      </c>
      <c r="H6" s="5">
        <v>50370</v>
      </c>
      <c r="I6" s="5">
        <v>42528</v>
      </c>
      <c r="J6" s="5">
        <v>92898</v>
      </c>
      <c r="K6" s="6">
        <f t="shared" si="0"/>
        <v>0.54220758250984946</v>
      </c>
      <c r="L6" s="7">
        <f t="shared" si="1"/>
        <v>0.45779241749015048</v>
      </c>
    </row>
    <row r="7" spans="1:12" ht="15.75" thickBot="1" x14ac:dyDescent="0.3">
      <c r="A7" s="89">
        <f t="shared" si="2"/>
        <v>4.0307282506621855E-2</v>
      </c>
      <c r="B7" s="4">
        <v>2017</v>
      </c>
      <c r="C7" s="5">
        <v>5697</v>
      </c>
      <c r="D7" s="5">
        <v>40115</v>
      </c>
      <c r="E7" s="5">
        <v>819</v>
      </c>
      <c r="F7" s="5">
        <v>40402</v>
      </c>
      <c r="G7" s="5">
        <v>11016</v>
      </c>
      <c r="H7" s="5">
        <v>57115</v>
      </c>
      <c r="I7" s="5">
        <v>40934</v>
      </c>
      <c r="J7" s="5">
        <v>98049</v>
      </c>
      <c r="K7" s="6">
        <f t="shared" si="0"/>
        <v>0.58251486501647132</v>
      </c>
      <c r="L7" s="7">
        <f t="shared" si="1"/>
        <v>0.41748513498352863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Água e Esgoto</vt:lpstr>
      <vt:lpstr>Energia Elétrica</vt:lpstr>
      <vt:lpstr>Copos Plásticos</vt:lpstr>
      <vt:lpstr>Papel</vt:lpstr>
      <vt:lpstr>Processos SPA</vt:lpstr>
    </vt:vector>
  </TitlesOfParts>
  <Company>UFSC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Machado da Silva</dc:creator>
  <cp:lastModifiedBy>Clarissa May</cp:lastModifiedBy>
  <dcterms:created xsi:type="dcterms:W3CDTF">2018-05-15T10:59:08Z</dcterms:created>
  <dcterms:modified xsi:type="dcterms:W3CDTF">2019-01-23T14:13:53Z</dcterms:modified>
</cp:coreProperties>
</file>